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ělohorská 1650-98,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Bělohorská 1650-98, ...'!$C$150:$K$2060</definedName>
    <definedName name="_xlnm.Print_Area" localSheetId="1">'01 - Bělohorská 1650-98, ...'!$C$4:$J$76,'01 - Bělohorská 1650-98, ...'!$C$82:$J$132,'01 - Bělohorská 1650-98, ...'!$C$138:$J$2060</definedName>
    <definedName name="_xlnm.Print_Titles" localSheetId="1">'01 - Bělohorská 1650-98, ...'!$150:$150</definedName>
  </definedNames>
  <calcPr/>
</workbook>
</file>

<file path=xl/calcChain.xml><?xml version="1.0" encoding="utf-8"?>
<calcChain xmlns="http://schemas.openxmlformats.org/spreadsheetml/2006/main">
  <c i="2" l="1" r="J2053"/>
  <c r="J37"/>
  <c r="J36"/>
  <c i="1" r="AY95"/>
  <c i="2" r="J35"/>
  <c i="1" r="AX95"/>
  <c i="2" r="BI2060"/>
  <c r="BH2060"/>
  <c r="BG2060"/>
  <c r="BE2060"/>
  <c r="T2060"/>
  <c r="T2059"/>
  <c r="R2060"/>
  <c r="R2059"/>
  <c r="P2060"/>
  <c r="P2059"/>
  <c r="BI2058"/>
  <c r="BH2058"/>
  <c r="BG2058"/>
  <c r="BE2058"/>
  <c r="T2058"/>
  <c r="T2057"/>
  <c r="T2056"/>
  <c r="R2058"/>
  <c r="R2057"/>
  <c r="R2056"/>
  <c r="P2058"/>
  <c r="P2057"/>
  <c r="P2056"/>
  <c r="BI2055"/>
  <c r="BH2055"/>
  <c r="BG2055"/>
  <c r="BE2055"/>
  <c r="T2055"/>
  <c r="T2054"/>
  <c r="R2055"/>
  <c r="R2054"/>
  <c r="P2055"/>
  <c r="P2054"/>
  <c r="J127"/>
  <c r="BI2051"/>
  <c r="BH2051"/>
  <c r="BG2051"/>
  <c r="BE2051"/>
  <c r="T2051"/>
  <c r="R2051"/>
  <c r="P2051"/>
  <c r="BI2050"/>
  <c r="BH2050"/>
  <c r="BG2050"/>
  <c r="BE2050"/>
  <c r="T2050"/>
  <c r="R2050"/>
  <c r="P2050"/>
  <c r="BI2048"/>
  <c r="BH2048"/>
  <c r="BG2048"/>
  <c r="BE2048"/>
  <c r="T2048"/>
  <c r="R2048"/>
  <c r="P2048"/>
  <c r="BI2040"/>
  <c r="BH2040"/>
  <c r="BG2040"/>
  <c r="BE2040"/>
  <c r="T2040"/>
  <c r="R2040"/>
  <c r="P2040"/>
  <c r="BI2021"/>
  <c r="BH2021"/>
  <c r="BG2021"/>
  <c r="BE2021"/>
  <c r="T2021"/>
  <c r="R2021"/>
  <c r="P2021"/>
  <c r="BI1988"/>
  <c r="BH1988"/>
  <c r="BG1988"/>
  <c r="BE1988"/>
  <c r="T1988"/>
  <c r="R1988"/>
  <c r="P1988"/>
  <c r="BI1955"/>
  <c r="BH1955"/>
  <c r="BG1955"/>
  <c r="BE1955"/>
  <c r="T1955"/>
  <c r="R1955"/>
  <c r="P1955"/>
  <c r="BI1952"/>
  <c r="BH1952"/>
  <c r="BG1952"/>
  <c r="BE1952"/>
  <c r="T1952"/>
  <c r="R1952"/>
  <c r="P1952"/>
  <c r="BI1950"/>
  <c r="BH1950"/>
  <c r="BG1950"/>
  <c r="BE1950"/>
  <c r="T1950"/>
  <c r="R1950"/>
  <c r="P1950"/>
  <c r="BI1947"/>
  <c r="BH1947"/>
  <c r="BG1947"/>
  <c r="BE1947"/>
  <c r="T1947"/>
  <c r="R1947"/>
  <c r="P1947"/>
  <c r="BI1933"/>
  <c r="BH1933"/>
  <c r="BG1933"/>
  <c r="BE1933"/>
  <c r="T1933"/>
  <c r="R1933"/>
  <c r="P1933"/>
  <c r="BI1930"/>
  <c r="BH1930"/>
  <c r="BG1930"/>
  <c r="BE1930"/>
  <c r="T1930"/>
  <c r="R1930"/>
  <c r="P1930"/>
  <c r="BI1897"/>
  <c r="BH1897"/>
  <c r="BG1897"/>
  <c r="BE1897"/>
  <c r="T1897"/>
  <c r="R1897"/>
  <c r="P1897"/>
  <c r="BI1864"/>
  <c r="BH1864"/>
  <c r="BG1864"/>
  <c r="BE1864"/>
  <c r="T1864"/>
  <c r="R1864"/>
  <c r="P1864"/>
  <c r="BI1831"/>
  <c r="BH1831"/>
  <c r="BG1831"/>
  <c r="BE1831"/>
  <c r="T1831"/>
  <c r="R1831"/>
  <c r="P1831"/>
  <c r="BI1798"/>
  <c r="BH1798"/>
  <c r="BG1798"/>
  <c r="BE1798"/>
  <c r="T1798"/>
  <c r="R1798"/>
  <c r="P1798"/>
  <c r="BI1789"/>
  <c r="BH1789"/>
  <c r="BG1789"/>
  <c r="BE1789"/>
  <c r="T1789"/>
  <c r="R1789"/>
  <c r="P1789"/>
  <c r="BI1785"/>
  <c r="BH1785"/>
  <c r="BG1785"/>
  <c r="BE1785"/>
  <c r="T1785"/>
  <c r="R1785"/>
  <c r="P1785"/>
  <c r="BI1777"/>
  <c r="BH1777"/>
  <c r="BG1777"/>
  <c r="BE1777"/>
  <c r="T1777"/>
  <c r="R1777"/>
  <c r="P1777"/>
  <c r="BI1773"/>
  <c r="BH1773"/>
  <c r="BG1773"/>
  <c r="BE1773"/>
  <c r="T1773"/>
  <c r="R1773"/>
  <c r="P1773"/>
  <c r="BI1769"/>
  <c r="BH1769"/>
  <c r="BG1769"/>
  <c r="BE1769"/>
  <c r="T1769"/>
  <c r="R1769"/>
  <c r="P1769"/>
  <c r="BI1761"/>
  <c r="BH1761"/>
  <c r="BG1761"/>
  <c r="BE1761"/>
  <c r="T1761"/>
  <c r="R1761"/>
  <c r="P1761"/>
  <c r="BI1757"/>
  <c r="BH1757"/>
  <c r="BG1757"/>
  <c r="BE1757"/>
  <c r="T1757"/>
  <c r="R1757"/>
  <c r="P1757"/>
  <c r="BI1749"/>
  <c r="BH1749"/>
  <c r="BG1749"/>
  <c r="BE1749"/>
  <c r="T1749"/>
  <c r="R1749"/>
  <c r="P1749"/>
  <c r="BI1741"/>
  <c r="BH1741"/>
  <c r="BG1741"/>
  <c r="BE1741"/>
  <c r="T1741"/>
  <c r="R1741"/>
  <c r="P1741"/>
  <c r="BI1738"/>
  <c r="BH1738"/>
  <c r="BG1738"/>
  <c r="BE1738"/>
  <c r="T1738"/>
  <c r="R1738"/>
  <c r="P1738"/>
  <c r="BI1735"/>
  <c r="BH1735"/>
  <c r="BG1735"/>
  <c r="BE1735"/>
  <c r="T1735"/>
  <c r="R1735"/>
  <c r="P1735"/>
  <c r="BI1732"/>
  <c r="BH1732"/>
  <c r="BG1732"/>
  <c r="BE1732"/>
  <c r="T1732"/>
  <c r="R1732"/>
  <c r="P1732"/>
  <c r="BI1729"/>
  <c r="BH1729"/>
  <c r="BG1729"/>
  <c r="BE1729"/>
  <c r="T1729"/>
  <c r="R1729"/>
  <c r="P1729"/>
  <c r="BI1726"/>
  <c r="BH1726"/>
  <c r="BG1726"/>
  <c r="BE1726"/>
  <c r="T1726"/>
  <c r="R1726"/>
  <c r="P1726"/>
  <c r="BI1723"/>
  <c r="BH1723"/>
  <c r="BG1723"/>
  <c r="BE1723"/>
  <c r="T1723"/>
  <c r="R1723"/>
  <c r="P1723"/>
  <c r="BI1721"/>
  <c r="BH1721"/>
  <c r="BG1721"/>
  <c r="BE1721"/>
  <c r="T1721"/>
  <c r="R1721"/>
  <c r="P1721"/>
  <c r="BI1719"/>
  <c r="BH1719"/>
  <c r="BG1719"/>
  <c r="BE1719"/>
  <c r="T1719"/>
  <c r="R1719"/>
  <c r="P1719"/>
  <c r="BI1706"/>
  <c r="BH1706"/>
  <c r="BG1706"/>
  <c r="BE1706"/>
  <c r="T1706"/>
  <c r="R1706"/>
  <c r="P1706"/>
  <c r="BI1693"/>
  <c r="BH1693"/>
  <c r="BG1693"/>
  <c r="BE1693"/>
  <c r="T1693"/>
  <c r="R1693"/>
  <c r="P1693"/>
  <c r="BI1680"/>
  <c r="BH1680"/>
  <c r="BG1680"/>
  <c r="BE1680"/>
  <c r="T1680"/>
  <c r="R1680"/>
  <c r="P1680"/>
  <c r="BI1667"/>
  <c r="BH1667"/>
  <c r="BG1667"/>
  <c r="BE1667"/>
  <c r="T1667"/>
  <c r="R1667"/>
  <c r="P1667"/>
  <c r="BI1654"/>
  <c r="BH1654"/>
  <c r="BG1654"/>
  <c r="BE1654"/>
  <c r="T1654"/>
  <c r="R1654"/>
  <c r="P1654"/>
  <c r="BI1641"/>
  <c r="BH1641"/>
  <c r="BG1641"/>
  <c r="BE1641"/>
  <c r="T1641"/>
  <c r="R1641"/>
  <c r="P1641"/>
  <c r="BI1624"/>
  <c r="BH1624"/>
  <c r="BG1624"/>
  <c r="BE1624"/>
  <c r="T1624"/>
  <c r="R1624"/>
  <c r="P1624"/>
  <c r="BI1611"/>
  <c r="BH1611"/>
  <c r="BG1611"/>
  <c r="BE1611"/>
  <c r="T1611"/>
  <c r="R1611"/>
  <c r="P1611"/>
  <c r="BI1598"/>
  <c r="BH1598"/>
  <c r="BG1598"/>
  <c r="BE1598"/>
  <c r="T1598"/>
  <c r="R1598"/>
  <c r="P1598"/>
  <c r="BI1593"/>
  <c r="BH1593"/>
  <c r="BG1593"/>
  <c r="BE1593"/>
  <c r="T1593"/>
  <c r="R1593"/>
  <c r="P1593"/>
  <c r="BI1590"/>
  <c r="BH1590"/>
  <c r="BG1590"/>
  <c r="BE1590"/>
  <c r="T1590"/>
  <c r="R1590"/>
  <c r="P1590"/>
  <c r="BI1587"/>
  <c r="BH1587"/>
  <c r="BG1587"/>
  <c r="BE1587"/>
  <c r="T1587"/>
  <c r="R1587"/>
  <c r="P1587"/>
  <c r="BI1586"/>
  <c r="BH1586"/>
  <c r="BG1586"/>
  <c r="BE1586"/>
  <c r="T1586"/>
  <c r="R1586"/>
  <c r="P1586"/>
  <c r="BI1580"/>
  <c r="BH1580"/>
  <c r="BG1580"/>
  <c r="BE1580"/>
  <c r="T1580"/>
  <c r="R1580"/>
  <c r="P1580"/>
  <c r="BI1577"/>
  <c r="BH1577"/>
  <c r="BG1577"/>
  <c r="BE1577"/>
  <c r="T1577"/>
  <c r="R1577"/>
  <c r="P1577"/>
  <c r="BI1571"/>
  <c r="BH1571"/>
  <c r="BG1571"/>
  <c r="BE1571"/>
  <c r="T1571"/>
  <c r="R1571"/>
  <c r="P1571"/>
  <c r="BI1567"/>
  <c r="BH1567"/>
  <c r="BG1567"/>
  <c r="BE1567"/>
  <c r="T1567"/>
  <c r="R1567"/>
  <c r="P1567"/>
  <c r="BI1566"/>
  <c r="BH1566"/>
  <c r="BG1566"/>
  <c r="BE1566"/>
  <c r="T1566"/>
  <c r="R1566"/>
  <c r="P1566"/>
  <c r="BI1563"/>
  <c r="BH1563"/>
  <c r="BG1563"/>
  <c r="BE1563"/>
  <c r="T1563"/>
  <c r="R1563"/>
  <c r="P1563"/>
  <c r="BI1560"/>
  <c r="BH1560"/>
  <c r="BG1560"/>
  <c r="BE1560"/>
  <c r="T1560"/>
  <c r="R1560"/>
  <c r="P1560"/>
  <c r="BI1554"/>
  <c r="BH1554"/>
  <c r="BG1554"/>
  <c r="BE1554"/>
  <c r="T1554"/>
  <c r="R1554"/>
  <c r="P1554"/>
  <c r="BI1551"/>
  <c r="BH1551"/>
  <c r="BG1551"/>
  <c r="BE1551"/>
  <c r="T1551"/>
  <c r="R1551"/>
  <c r="P1551"/>
  <c r="BI1547"/>
  <c r="BH1547"/>
  <c r="BG1547"/>
  <c r="BE1547"/>
  <c r="T1547"/>
  <c r="R1547"/>
  <c r="P1547"/>
  <c r="BI1546"/>
  <c r="BH1546"/>
  <c r="BG1546"/>
  <c r="BE1546"/>
  <c r="T1546"/>
  <c r="R1546"/>
  <c r="P1546"/>
  <c r="BI1541"/>
  <c r="BH1541"/>
  <c r="BG1541"/>
  <c r="BE1541"/>
  <c r="T1541"/>
  <c r="R1541"/>
  <c r="P1541"/>
  <c r="BI1535"/>
  <c r="BH1535"/>
  <c r="BG1535"/>
  <c r="BE1535"/>
  <c r="T1535"/>
  <c r="R1535"/>
  <c r="P1535"/>
  <c r="BI1529"/>
  <c r="BH1529"/>
  <c r="BG1529"/>
  <c r="BE1529"/>
  <c r="T1529"/>
  <c r="R1529"/>
  <c r="P1529"/>
  <c r="BI1525"/>
  <c r="BH1525"/>
  <c r="BG1525"/>
  <c r="BE1525"/>
  <c r="T1525"/>
  <c r="R1525"/>
  <c r="P1525"/>
  <c r="BI1519"/>
  <c r="BH1519"/>
  <c r="BG1519"/>
  <c r="BE1519"/>
  <c r="T1519"/>
  <c r="R1519"/>
  <c r="P1519"/>
  <c r="BI1513"/>
  <c r="BH1513"/>
  <c r="BG1513"/>
  <c r="BE1513"/>
  <c r="T1513"/>
  <c r="R1513"/>
  <c r="P1513"/>
  <c r="BI1510"/>
  <c r="BH1510"/>
  <c r="BG1510"/>
  <c r="BE1510"/>
  <c r="T1510"/>
  <c r="R1510"/>
  <c r="P1510"/>
  <c r="BI1509"/>
  <c r="BH1509"/>
  <c r="BG1509"/>
  <c r="BE1509"/>
  <c r="T1509"/>
  <c r="R1509"/>
  <c r="P1509"/>
  <c r="BI1503"/>
  <c r="BH1503"/>
  <c r="BG1503"/>
  <c r="BE1503"/>
  <c r="T1503"/>
  <c r="R1503"/>
  <c r="P1503"/>
  <c r="BI1500"/>
  <c r="BH1500"/>
  <c r="BG1500"/>
  <c r="BE1500"/>
  <c r="T1500"/>
  <c r="R1500"/>
  <c r="P1500"/>
  <c r="BI1495"/>
  <c r="BH1495"/>
  <c r="BG1495"/>
  <c r="BE1495"/>
  <c r="T1495"/>
  <c r="R1495"/>
  <c r="P1495"/>
  <c r="BI1492"/>
  <c r="BH1492"/>
  <c r="BG1492"/>
  <c r="BE1492"/>
  <c r="T1492"/>
  <c r="R1492"/>
  <c r="P1492"/>
  <c r="BI1486"/>
  <c r="BH1486"/>
  <c r="BG1486"/>
  <c r="BE1486"/>
  <c r="T1486"/>
  <c r="R1486"/>
  <c r="P1486"/>
  <c r="BI1480"/>
  <c r="BH1480"/>
  <c r="BG1480"/>
  <c r="BE1480"/>
  <c r="T1480"/>
  <c r="R1480"/>
  <c r="P1480"/>
  <c r="BI1474"/>
  <c r="BH1474"/>
  <c r="BG1474"/>
  <c r="BE1474"/>
  <c r="T1474"/>
  <c r="R1474"/>
  <c r="P1474"/>
  <c r="BI1468"/>
  <c r="BH1468"/>
  <c r="BG1468"/>
  <c r="BE1468"/>
  <c r="T1468"/>
  <c r="R1468"/>
  <c r="P1468"/>
  <c r="BI1462"/>
  <c r="BH1462"/>
  <c r="BG1462"/>
  <c r="BE1462"/>
  <c r="T1462"/>
  <c r="R1462"/>
  <c r="P1462"/>
  <c r="BI1456"/>
  <c r="BH1456"/>
  <c r="BG1456"/>
  <c r="BE1456"/>
  <c r="T1456"/>
  <c r="R1456"/>
  <c r="P1456"/>
  <c r="BI1450"/>
  <c r="BH1450"/>
  <c r="BG1450"/>
  <c r="BE1450"/>
  <c r="T1450"/>
  <c r="R1450"/>
  <c r="P1450"/>
  <c r="BI1447"/>
  <c r="BH1447"/>
  <c r="BG1447"/>
  <c r="BE1447"/>
  <c r="T1447"/>
  <c r="R1447"/>
  <c r="P1447"/>
  <c r="BI1446"/>
  <c r="BH1446"/>
  <c r="BG1446"/>
  <c r="BE1446"/>
  <c r="T1446"/>
  <c r="R1446"/>
  <c r="P1446"/>
  <c r="BI1440"/>
  <c r="BH1440"/>
  <c r="BG1440"/>
  <c r="BE1440"/>
  <c r="T1440"/>
  <c r="R1440"/>
  <c r="P1440"/>
  <c r="BI1434"/>
  <c r="BH1434"/>
  <c r="BG1434"/>
  <c r="BE1434"/>
  <c r="T1434"/>
  <c r="R1434"/>
  <c r="P1434"/>
  <c r="BI1428"/>
  <c r="BH1428"/>
  <c r="BG1428"/>
  <c r="BE1428"/>
  <c r="T1428"/>
  <c r="R1428"/>
  <c r="P1428"/>
  <c r="BI1422"/>
  <c r="BH1422"/>
  <c r="BG1422"/>
  <c r="BE1422"/>
  <c r="T1422"/>
  <c r="R1422"/>
  <c r="P1422"/>
  <c r="BI1416"/>
  <c r="BH1416"/>
  <c r="BG1416"/>
  <c r="BE1416"/>
  <c r="T1416"/>
  <c r="R1416"/>
  <c r="P1416"/>
  <c r="BI1410"/>
  <c r="BH1410"/>
  <c r="BG1410"/>
  <c r="BE1410"/>
  <c r="T1410"/>
  <c r="R1410"/>
  <c r="P1410"/>
  <c r="BI1404"/>
  <c r="BH1404"/>
  <c r="BG1404"/>
  <c r="BE1404"/>
  <c r="T1404"/>
  <c r="R1404"/>
  <c r="P1404"/>
  <c r="BI1400"/>
  <c r="BH1400"/>
  <c r="BG1400"/>
  <c r="BE1400"/>
  <c r="T1400"/>
  <c r="R1400"/>
  <c r="P1400"/>
  <c r="BI1397"/>
  <c r="BH1397"/>
  <c r="BG1397"/>
  <c r="BE1397"/>
  <c r="T1397"/>
  <c r="R1397"/>
  <c r="P1397"/>
  <c r="BI1394"/>
  <c r="BH1394"/>
  <c r="BG1394"/>
  <c r="BE1394"/>
  <c r="T1394"/>
  <c r="R1394"/>
  <c r="P1394"/>
  <c r="BI1386"/>
  <c r="BH1386"/>
  <c r="BG1386"/>
  <c r="BE1386"/>
  <c r="T1386"/>
  <c r="R1386"/>
  <c r="P1386"/>
  <c r="BI1379"/>
  <c r="BH1379"/>
  <c r="BG1379"/>
  <c r="BE1379"/>
  <c r="T1379"/>
  <c r="R1379"/>
  <c r="P1379"/>
  <c r="BI1367"/>
  <c r="BH1367"/>
  <c r="BG1367"/>
  <c r="BE1367"/>
  <c r="T1367"/>
  <c r="R1367"/>
  <c r="P1367"/>
  <c r="BI1361"/>
  <c r="BH1361"/>
  <c r="BG1361"/>
  <c r="BE1361"/>
  <c r="T1361"/>
  <c r="R1361"/>
  <c r="P1361"/>
  <c r="BI1358"/>
  <c r="BH1358"/>
  <c r="BG1358"/>
  <c r="BE1358"/>
  <c r="T1358"/>
  <c r="R1358"/>
  <c r="P1358"/>
  <c r="BI1355"/>
  <c r="BH1355"/>
  <c r="BG1355"/>
  <c r="BE1355"/>
  <c r="T1355"/>
  <c r="R1355"/>
  <c r="P1355"/>
  <c r="BI1352"/>
  <c r="BH1352"/>
  <c r="BG1352"/>
  <c r="BE1352"/>
  <c r="T1352"/>
  <c r="R1352"/>
  <c r="P1352"/>
  <c r="BI1349"/>
  <c r="BH1349"/>
  <c r="BG1349"/>
  <c r="BE1349"/>
  <c r="T1349"/>
  <c r="R1349"/>
  <c r="P1349"/>
  <c r="BI1346"/>
  <c r="BH1346"/>
  <c r="BG1346"/>
  <c r="BE1346"/>
  <c r="T1346"/>
  <c r="R1346"/>
  <c r="P1346"/>
  <c r="BI1345"/>
  <c r="BH1345"/>
  <c r="BG1345"/>
  <c r="BE1345"/>
  <c r="T1345"/>
  <c r="R1345"/>
  <c r="P1345"/>
  <c r="BI1339"/>
  <c r="BH1339"/>
  <c r="BG1339"/>
  <c r="BE1339"/>
  <c r="T1339"/>
  <c r="R1339"/>
  <c r="P1339"/>
  <c r="BI1335"/>
  <c r="BH1335"/>
  <c r="BG1335"/>
  <c r="BE1335"/>
  <c r="T1335"/>
  <c r="R1335"/>
  <c r="P1335"/>
  <c r="BI1328"/>
  <c r="BH1328"/>
  <c r="BG1328"/>
  <c r="BE1328"/>
  <c r="T1328"/>
  <c r="R1328"/>
  <c r="P1328"/>
  <c r="BI1321"/>
  <c r="BH1321"/>
  <c r="BG1321"/>
  <c r="BE1321"/>
  <c r="T1321"/>
  <c r="R1321"/>
  <c r="P1321"/>
  <c r="BI1315"/>
  <c r="BH1315"/>
  <c r="BG1315"/>
  <c r="BE1315"/>
  <c r="T1315"/>
  <c r="R1315"/>
  <c r="P1315"/>
  <c r="BI1311"/>
  <c r="BH1311"/>
  <c r="BG1311"/>
  <c r="BE1311"/>
  <c r="T1311"/>
  <c r="R1311"/>
  <c r="P1311"/>
  <c r="BI1305"/>
  <c r="BH1305"/>
  <c r="BG1305"/>
  <c r="BE1305"/>
  <c r="T1305"/>
  <c r="R1305"/>
  <c r="P1305"/>
  <c r="BI1299"/>
  <c r="BH1299"/>
  <c r="BG1299"/>
  <c r="BE1299"/>
  <c r="T1299"/>
  <c r="R1299"/>
  <c r="P1299"/>
  <c r="BI1296"/>
  <c r="BH1296"/>
  <c r="BG1296"/>
  <c r="BE1296"/>
  <c r="T1296"/>
  <c r="R1296"/>
  <c r="P1296"/>
  <c r="BI1293"/>
  <c r="BH1293"/>
  <c r="BG1293"/>
  <c r="BE1293"/>
  <c r="T1293"/>
  <c r="R1293"/>
  <c r="P1293"/>
  <c r="BI1287"/>
  <c r="BH1287"/>
  <c r="BG1287"/>
  <c r="BE1287"/>
  <c r="T1287"/>
  <c r="R1287"/>
  <c r="P1287"/>
  <c r="BI1281"/>
  <c r="BH1281"/>
  <c r="BG1281"/>
  <c r="BE1281"/>
  <c r="T1281"/>
  <c r="R1281"/>
  <c r="P1281"/>
  <c r="BI1275"/>
  <c r="BH1275"/>
  <c r="BG1275"/>
  <c r="BE1275"/>
  <c r="T1275"/>
  <c r="R1275"/>
  <c r="P1275"/>
  <c r="BI1268"/>
  <c r="BH1268"/>
  <c r="BG1268"/>
  <c r="BE1268"/>
  <c r="T1268"/>
  <c r="R1268"/>
  <c r="P1268"/>
  <c r="BI1265"/>
  <c r="BH1265"/>
  <c r="BG1265"/>
  <c r="BE1265"/>
  <c r="T1265"/>
  <c r="R1265"/>
  <c r="P1265"/>
  <c r="BI1262"/>
  <c r="BH1262"/>
  <c r="BG1262"/>
  <c r="BE1262"/>
  <c r="T1262"/>
  <c r="R1262"/>
  <c r="P1262"/>
  <c r="BI1261"/>
  <c r="BH1261"/>
  <c r="BG1261"/>
  <c r="BE1261"/>
  <c r="T1261"/>
  <c r="R1261"/>
  <c r="P1261"/>
  <c r="BI1255"/>
  <c r="BH1255"/>
  <c r="BG1255"/>
  <c r="BE1255"/>
  <c r="T1255"/>
  <c r="R1255"/>
  <c r="P1255"/>
  <c r="BI1253"/>
  <c r="BH1253"/>
  <c r="BG1253"/>
  <c r="BE1253"/>
  <c r="T1253"/>
  <c r="R1253"/>
  <c r="P1253"/>
  <c r="BI1252"/>
  <c r="BH1252"/>
  <c r="BG1252"/>
  <c r="BE1252"/>
  <c r="T1252"/>
  <c r="R1252"/>
  <c r="P1252"/>
  <c r="BI1251"/>
  <c r="BH1251"/>
  <c r="BG1251"/>
  <c r="BE1251"/>
  <c r="T1251"/>
  <c r="R1251"/>
  <c r="P1251"/>
  <c r="BI1249"/>
  <c r="BH1249"/>
  <c r="BG1249"/>
  <c r="BE1249"/>
  <c r="T1249"/>
  <c r="R1249"/>
  <c r="P1249"/>
  <c r="BI1247"/>
  <c r="BH1247"/>
  <c r="BG1247"/>
  <c r="BE1247"/>
  <c r="T1247"/>
  <c r="R1247"/>
  <c r="P1247"/>
  <c r="BI1245"/>
  <c r="BH1245"/>
  <c r="BG1245"/>
  <c r="BE1245"/>
  <c r="T1245"/>
  <c r="R1245"/>
  <c r="P1245"/>
  <c r="BI1242"/>
  <c r="BH1242"/>
  <c r="BG1242"/>
  <c r="BE1242"/>
  <c r="T1242"/>
  <c r="R1242"/>
  <c r="P1242"/>
  <c r="BI1240"/>
  <c r="BH1240"/>
  <c r="BG1240"/>
  <c r="BE1240"/>
  <c r="T1240"/>
  <c r="R1240"/>
  <c r="P1240"/>
  <c r="BI1238"/>
  <c r="BH1238"/>
  <c r="BG1238"/>
  <c r="BE1238"/>
  <c r="T1238"/>
  <c r="R1238"/>
  <c r="P1238"/>
  <c r="BI1235"/>
  <c r="BH1235"/>
  <c r="BG1235"/>
  <c r="BE1235"/>
  <c r="T1235"/>
  <c r="R1235"/>
  <c r="P1235"/>
  <c r="BI1233"/>
  <c r="BH1233"/>
  <c r="BG1233"/>
  <c r="BE1233"/>
  <c r="T1233"/>
  <c r="R1233"/>
  <c r="P1233"/>
  <c r="BI1230"/>
  <c r="BH1230"/>
  <c r="BG1230"/>
  <c r="BE1230"/>
  <c r="T1230"/>
  <c r="R1230"/>
  <c r="P1230"/>
  <c r="BI1227"/>
  <c r="BH1227"/>
  <c r="BG1227"/>
  <c r="BE1227"/>
  <c r="T1227"/>
  <c r="R1227"/>
  <c r="P1227"/>
  <c r="BI1225"/>
  <c r="BH1225"/>
  <c r="BG1225"/>
  <c r="BE1225"/>
  <c r="T1225"/>
  <c r="R1225"/>
  <c r="P1225"/>
  <c r="BI1224"/>
  <c r="BH1224"/>
  <c r="BG1224"/>
  <c r="BE1224"/>
  <c r="T1224"/>
  <c r="R1224"/>
  <c r="P1224"/>
  <c r="BI1222"/>
  <c r="BH1222"/>
  <c r="BG1222"/>
  <c r="BE1222"/>
  <c r="T1222"/>
  <c r="R1222"/>
  <c r="P1222"/>
  <c r="BI1219"/>
  <c r="BH1219"/>
  <c r="BG1219"/>
  <c r="BE1219"/>
  <c r="T1219"/>
  <c r="R1219"/>
  <c r="P1219"/>
  <c r="BI1218"/>
  <c r="BH1218"/>
  <c r="BG1218"/>
  <c r="BE1218"/>
  <c r="T1218"/>
  <c r="R1218"/>
  <c r="P1218"/>
  <c r="BI1214"/>
  <c r="BH1214"/>
  <c r="BG1214"/>
  <c r="BE1214"/>
  <c r="T1214"/>
  <c r="R1214"/>
  <c r="P1214"/>
  <c r="BI1210"/>
  <c r="BH1210"/>
  <c r="BG1210"/>
  <c r="BE1210"/>
  <c r="T1210"/>
  <c r="R1210"/>
  <c r="P1210"/>
  <c r="BI1206"/>
  <c r="BH1206"/>
  <c r="BG1206"/>
  <c r="BE1206"/>
  <c r="T1206"/>
  <c r="R1206"/>
  <c r="P1206"/>
  <c r="BI1204"/>
  <c r="BH1204"/>
  <c r="BG1204"/>
  <c r="BE1204"/>
  <c r="T1204"/>
  <c r="R1204"/>
  <c r="P1204"/>
  <c r="BI1202"/>
  <c r="BH1202"/>
  <c r="BG1202"/>
  <c r="BE1202"/>
  <c r="T1202"/>
  <c r="R1202"/>
  <c r="P1202"/>
  <c r="BI1199"/>
  <c r="BH1199"/>
  <c r="BG1199"/>
  <c r="BE1199"/>
  <c r="T1199"/>
  <c r="R1199"/>
  <c r="P1199"/>
  <c r="BI1196"/>
  <c r="BH1196"/>
  <c r="BG1196"/>
  <c r="BE1196"/>
  <c r="T1196"/>
  <c r="R1196"/>
  <c r="P1196"/>
  <c r="BI1193"/>
  <c r="BH1193"/>
  <c r="BG1193"/>
  <c r="BE1193"/>
  <c r="T1193"/>
  <c r="R1193"/>
  <c r="P1193"/>
  <c r="BI1190"/>
  <c r="BH1190"/>
  <c r="BG1190"/>
  <c r="BE1190"/>
  <c r="T1190"/>
  <c r="R1190"/>
  <c r="P1190"/>
  <c r="BI1187"/>
  <c r="BH1187"/>
  <c r="BG1187"/>
  <c r="BE1187"/>
  <c r="T1187"/>
  <c r="R1187"/>
  <c r="P1187"/>
  <c r="BI1186"/>
  <c r="BH1186"/>
  <c r="BG1186"/>
  <c r="BE1186"/>
  <c r="T1186"/>
  <c r="R1186"/>
  <c r="P1186"/>
  <c r="BI1184"/>
  <c r="BH1184"/>
  <c r="BG1184"/>
  <c r="BE1184"/>
  <c r="T1184"/>
  <c r="R1184"/>
  <c r="P1184"/>
  <c r="BI1182"/>
  <c r="BH1182"/>
  <c r="BG1182"/>
  <c r="BE1182"/>
  <c r="T1182"/>
  <c r="R1182"/>
  <c r="P1182"/>
  <c r="BI1179"/>
  <c r="BH1179"/>
  <c r="BG1179"/>
  <c r="BE1179"/>
  <c r="T1179"/>
  <c r="R1179"/>
  <c r="P1179"/>
  <c r="BI1178"/>
  <c r="BH1178"/>
  <c r="BG1178"/>
  <c r="BE1178"/>
  <c r="T1178"/>
  <c r="R1178"/>
  <c r="P1178"/>
  <c r="BI1177"/>
  <c r="BH1177"/>
  <c r="BG1177"/>
  <c r="BE1177"/>
  <c r="T1177"/>
  <c r="R1177"/>
  <c r="P1177"/>
  <c r="BI1176"/>
  <c r="BH1176"/>
  <c r="BG1176"/>
  <c r="BE1176"/>
  <c r="T1176"/>
  <c r="R1176"/>
  <c r="P1176"/>
  <c r="BI1175"/>
  <c r="BH1175"/>
  <c r="BG1175"/>
  <c r="BE1175"/>
  <c r="T1175"/>
  <c r="R1175"/>
  <c r="P1175"/>
  <c r="BI1174"/>
  <c r="BH1174"/>
  <c r="BG1174"/>
  <c r="BE1174"/>
  <c r="T1174"/>
  <c r="R1174"/>
  <c r="P1174"/>
  <c r="BI1173"/>
  <c r="BH1173"/>
  <c r="BG1173"/>
  <c r="BE1173"/>
  <c r="T1173"/>
  <c r="R1173"/>
  <c r="P1173"/>
  <c r="BI1171"/>
  <c r="BH1171"/>
  <c r="BG1171"/>
  <c r="BE1171"/>
  <c r="T1171"/>
  <c r="R1171"/>
  <c r="P1171"/>
  <c r="BI1170"/>
  <c r="BH1170"/>
  <c r="BG1170"/>
  <c r="BE1170"/>
  <c r="T1170"/>
  <c r="R1170"/>
  <c r="P1170"/>
  <c r="BI1167"/>
  <c r="BH1167"/>
  <c r="BG1167"/>
  <c r="BE1167"/>
  <c r="T1167"/>
  <c r="R1167"/>
  <c r="P1167"/>
  <c r="BI1165"/>
  <c r="BH1165"/>
  <c r="BG1165"/>
  <c r="BE1165"/>
  <c r="T1165"/>
  <c r="R1165"/>
  <c r="P1165"/>
  <c r="BI1164"/>
  <c r="BH1164"/>
  <c r="BG1164"/>
  <c r="BE1164"/>
  <c r="T1164"/>
  <c r="R1164"/>
  <c r="P1164"/>
  <c r="BI1163"/>
  <c r="BH1163"/>
  <c r="BG1163"/>
  <c r="BE1163"/>
  <c r="T1163"/>
  <c r="R1163"/>
  <c r="P1163"/>
  <c r="BI1162"/>
  <c r="BH1162"/>
  <c r="BG1162"/>
  <c r="BE1162"/>
  <c r="T1162"/>
  <c r="R1162"/>
  <c r="P1162"/>
  <c r="BI1161"/>
  <c r="BH1161"/>
  <c r="BG1161"/>
  <c r="BE1161"/>
  <c r="T1161"/>
  <c r="R1161"/>
  <c r="P1161"/>
  <c r="BI1158"/>
  <c r="BH1158"/>
  <c r="BG1158"/>
  <c r="BE1158"/>
  <c r="T1158"/>
  <c r="R1158"/>
  <c r="P1158"/>
  <c r="BI1156"/>
  <c r="BH1156"/>
  <c r="BG1156"/>
  <c r="BE1156"/>
  <c r="T1156"/>
  <c r="R1156"/>
  <c r="P1156"/>
  <c r="BI1153"/>
  <c r="BH1153"/>
  <c r="BG1153"/>
  <c r="BE1153"/>
  <c r="T1153"/>
  <c r="R1153"/>
  <c r="P1153"/>
  <c r="BI1152"/>
  <c r="BH1152"/>
  <c r="BG1152"/>
  <c r="BE1152"/>
  <c r="T1152"/>
  <c r="R1152"/>
  <c r="P1152"/>
  <c r="BI1151"/>
  <c r="BH1151"/>
  <c r="BG1151"/>
  <c r="BE1151"/>
  <c r="T1151"/>
  <c r="R1151"/>
  <c r="P1151"/>
  <c r="BI1148"/>
  <c r="BH1148"/>
  <c r="BG1148"/>
  <c r="BE1148"/>
  <c r="T1148"/>
  <c r="R1148"/>
  <c r="P1148"/>
  <c r="BI1146"/>
  <c r="BH1146"/>
  <c r="BG1146"/>
  <c r="BE1146"/>
  <c r="T1146"/>
  <c r="R1146"/>
  <c r="P1146"/>
  <c r="BI1143"/>
  <c r="BH1143"/>
  <c r="BG1143"/>
  <c r="BE1143"/>
  <c r="T1143"/>
  <c r="R1143"/>
  <c r="P1143"/>
  <c r="BI1140"/>
  <c r="BH1140"/>
  <c r="BG1140"/>
  <c r="BE1140"/>
  <c r="T1140"/>
  <c r="R1140"/>
  <c r="P1140"/>
  <c r="BI1137"/>
  <c r="BH1137"/>
  <c r="BG1137"/>
  <c r="BE1137"/>
  <c r="T1137"/>
  <c r="R1137"/>
  <c r="P1137"/>
  <c r="BI1133"/>
  <c r="BH1133"/>
  <c r="BG1133"/>
  <c r="BE1133"/>
  <c r="T1133"/>
  <c r="R1133"/>
  <c r="P1133"/>
  <c r="BI1131"/>
  <c r="BH1131"/>
  <c r="BG1131"/>
  <c r="BE1131"/>
  <c r="T1131"/>
  <c r="R1131"/>
  <c r="P1131"/>
  <c r="BI1128"/>
  <c r="BH1128"/>
  <c r="BG1128"/>
  <c r="BE1128"/>
  <c r="T1128"/>
  <c r="R1128"/>
  <c r="P1128"/>
  <c r="BI1118"/>
  <c r="BH1118"/>
  <c r="BG1118"/>
  <c r="BE1118"/>
  <c r="T1118"/>
  <c r="R1118"/>
  <c r="P1118"/>
  <c r="BI1110"/>
  <c r="BH1110"/>
  <c r="BG1110"/>
  <c r="BE1110"/>
  <c r="T1110"/>
  <c r="R1110"/>
  <c r="P1110"/>
  <c r="BI1108"/>
  <c r="BH1108"/>
  <c r="BG1108"/>
  <c r="BE1108"/>
  <c r="T1108"/>
  <c r="R1108"/>
  <c r="P1108"/>
  <c r="BI1106"/>
  <c r="BH1106"/>
  <c r="BG1106"/>
  <c r="BE1106"/>
  <c r="T1106"/>
  <c r="R1106"/>
  <c r="P1106"/>
  <c r="BI1104"/>
  <c r="BH1104"/>
  <c r="BG1104"/>
  <c r="BE1104"/>
  <c r="T1104"/>
  <c r="R1104"/>
  <c r="P1104"/>
  <c r="BI1102"/>
  <c r="BH1102"/>
  <c r="BG1102"/>
  <c r="BE1102"/>
  <c r="T1102"/>
  <c r="R1102"/>
  <c r="P1102"/>
  <c r="BI1100"/>
  <c r="BH1100"/>
  <c r="BG1100"/>
  <c r="BE1100"/>
  <c r="T1100"/>
  <c r="R1100"/>
  <c r="P1100"/>
  <c r="BI1098"/>
  <c r="BH1098"/>
  <c r="BG1098"/>
  <c r="BE1098"/>
  <c r="T1098"/>
  <c r="R1098"/>
  <c r="P1098"/>
  <c r="BI1097"/>
  <c r="BH1097"/>
  <c r="BG1097"/>
  <c r="BE1097"/>
  <c r="T1097"/>
  <c r="R1097"/>
  <c r="P1097"/>
  <c r="BI1094"/>
  <c r="BH1094"/>
  <c r="BG1094"/>
  <c r="BE1094"/>
  <c r="T1094"/>
  <c r="R1094"/>
  <c r="P1094"/>
  <c r="BI1092"/>
  <c r="BH1092"/>
  <c r="BG1092"/>
  <c r="BE1092"/>
  <c r="T1092"/>
  <c r="R1092"/>
  <c r="P1092"/>
  <c r="BI1089"/>
  <c r="BH1089"/>
  <c r="BG1089"/>
  <c r="BE1089"/>
  <c r="T1089"/>
  <c r="R1089"/>
  <c r="P1089"/>
  <c r="BI1087"/>
  <c r="BH1087"/>
  <c r="BG1087"/>
  <c r="BE1087"/>
  <c r="T1087"/>
  <c r="R1087"/>
  <c r="P1087"/>
  <c r="BI1073"/>
  <c r="BH1073"/>
  <c r="BG1073"/>
  <c r="BE1073"/>
  <c r="T1073"/>
  <c r="R1073"/>
  <c r="P1073"/>
  <c r="BI1063"/>
  <c r="BH1063"/>
  <c r="BG1063"/>
  <c r="BE1063"/>
  <c r="T1063"/>
  <c r="R1063"/>
  <c r="P1063"/>
  <c r="BI1053"/>
  <c r="BH1053"/>
  <c r="BG1053"/>
  <c r="BE1053"/>
  <c r="T1053"/>
  <c r="R1053"/>
  <c r="P1053"/>
  <c r="BI1043"/>
  <c r="BH1043"/>
  <c r="BG1043"/>
  <c r="BE1043"/>
  <c r="T1043"/>
  <c r="R1043"/>
  <c r="P1043"/>
  <c r="BI1040"/>
  <c r="BH1040"/>
  <c r="BG1040"/>
  <c r="BE1040"/>
  <c r="T1040"/>
  <c r="R1040"/>
  <c r="P1040"/>
  <c r="BI1037"/>
  <c r="BH1037"/>
  <c r="BG1037"/>
  <c r="BE1037"/>
  <c r="T1037"/>
  <c r="R1037"/>
  <c r="P1037"/>
  <c r="BI1023"/>
  <c r="BH1023"/>
  <c r="BG1023"/>
  <c r="BE1023"/>
  <c r="T1023"/>
  <c r="R1023"/>
  <c r="P1023"/>
  <c r="BI1022"/>
  <c r="BH1022"/>
  <c r="BG1022"/>
  <c r="BE1022"/>
  <c r="T1022"/>
  <c r="R1022"/>
  <c r="P1022"/>
  <c r="BI1019"/>
  <c r="BH1019"/>
  <c r="BG1019"/>
  <c r="BE1019"/>
  <c r="T1019"/>
  <c r="R1019"/>
  <c r="P1019"/>
  <c r="BI1016"/>
  <c r="BH1016"/>
  <c r="BG1016"/>
  <c r="BE1016"/>
  <c r="T1016"/>
  <c r="R1016"/>
  <c r="P1016"/>
  <c r="BI1013"/>
  <c r="BH1013"/>
  <c r="BG1013"/>
  <c r="BE1013"/>
  <c r="T1013"/>
  <c r="R1013"/>
  <c r="P1013"/>
  <c r="BI1005"/>
  <c r="BH1005"/>
  <c r="BG1005"/>
  <c r="BE1005"/>
  <c r="T1005"/>
  <c r="R1005"/>
  <c r="P1005"/>
  <c r="BI997"/>
  <c r="BH997"/>
  <c r="BG997"/>
  <c r="BE997"/>
  <c r="T997"/>
  <c r="R997"/>
  <c r="P997"/>
  <c r="BI989"/>
  <c r="BH989"/>
  <c r="BG989"/>
  <c r="BE989"/>
  <c r="T989"/>
  <c r="R989"/>
  <c r="P989"/>
  <c r="BI986"/>
  <c r="BH986"/>
  <c r="BG986"/>
  <c r="BE986"/>
  <c r="T986"/>
  <c r="R986"/>
  <c r="P986"/>
  <c r="BI983"/>
  <c r="BH983"/>
  <c r="BG983"/>
  <c r="BE983"/>
  <c r="T983"/>
  <c r="R983"/>
  <c r="P983"/>
  <c r="BI980"/>
  <c r="BH980"/>
  <c r="BG980"/>
  <c r="BE980"/>
  <c r="T980"/>
  <c r="R980"/>
  <c r="P980"/>
  <c r="BI969"/>
  <c r="BH969"/>
  <c r="BG969"/>
  <c r="BE969"/>
  <c r="T969"/>
  <c r="R969"/>
  <c r="P969"/>
  <c r="BI959"/>
  <c r="BH959"/>
  <c r="BG959"/>
  <c r="BE959"/>
  <c r="T959"/>
  <c r="R959"/>
  <c r="P959"/>
  <c r="BI949"/>
  <c r="BH949"/>
  <c r="BG949"/>
  <c r="BE949"/>
  <c r="T949"/>
  <c r="R949"/>
  <c r="P949"/>
  <c r="BI947"/>
  <c r="BH947"/>
  <c r="BG947"/>
  <c r="BE947"/>
  <c r="T947"/>
  <c r="R947"/>
  <c r="P947"/>
  <c r="BI946"/>
  <c r="BH946"/>
  <c r="BG946"/>
  <c r="BE946"/>
  <c r="T946"/>
  <c r="R946"/>
  <c r="P946"/>
  <c r="BI944"/>
  <c r="BH944"/>
  <c r="BG944"/>
  <c r="BE944"/>
  <c r="T944"/>
  <c r="R944"/>
  <c r="P944"/>
  <c r="BI943"/>
  <c r="BH943"/>
  <c r="BG943"/>
  <c r="BE943"/>
  <c r="T943"/>
  <c r="R943"/>
  <c r="P943"/>
  <c r="BI942"/>
  <c r="BH942"/>
  <c r="BG942"/>
  <c r="BE942"/>
  <c r="T942"/>
  <c r="R942"/>
  <c r="P942"/>
  <c r="BI941"/>
  <c r="BH941"/>
  <c r="BG941"/>
  <c r="BE941"/>
  <c r="T941"/>
  <c r="R941"/>
  <c r="P941"/>
  <c r="BI940"/>
  <c r="BH940"/>
  <c r="BG940"/>
  <c r="BE940"/>
  <c r="T940"/>
  <c r="R940"/>
  <c r="P940"/>
  <c r="BI938"/>
  <c r="BH938"/>
  <c r="BG938"/>
  <c r="BE938"/>
  <c r="T938"/>
  <c r="R938"/>
  <c r="P938"/>
  <c r="BI937"/>
  <c r="BH937"/>
  <c r="BG937"/>
  <c r="BE937"/>
  <c r="T937"/>
  <c r="R937"/>
  <c r="P937"/>
  <c r="BI935"/>
  <c r="BH935"/>
  <c r="BG935"/>
  <c r="BE935"/>
  <c r="T935"/>
  <c r="R935"/>
  <c r="P935"/>
  <c r="BI932"/>
  <c r="BH932"/>
  <c r="BG932"/>
  <c r="BE932"/>
  <c r="T932"/>
  <c r="R932"/>
  <c r="P932"/>
  <c r="BI929"/>
  <c r="BH929"/>
  <c r="BG929"/>
  <c r="BE929"/>
  <c r="T929"/>
  <c r="R929"/>
  <c r="P929"/>
  <c r="BI925"/>
  <c r="BH925"/>
  <c r="BG925"/>
  <c r="BE925"/>
  <c r="T925"/>
  <c r="R925"/>
  <c r="P925"/>
  <c r="BI895"/>
  <c r="BH895"/>
  <c r="BG895"/>
  <c r="BE895"/>
  <c r="T895"/>
  <c r="R895"/>
  <c r="P895"/>
  <c r="BI875"/>
  <c r="BH875"/>
  <c r="BG875"/>
  <c r="BE875"/>
  <c r="T875"/>
  <c r="R875"/>
  <c r="P875"/>
  <c r="BI873"/>
  <c r="BH873"/>
  <c r="BG873"/>
  <c r="BE873"/>
  <c r="T873"/>
  <c r="R873"/>
  <c r="P873"/>
  <c r="BI871"/>
  <c r="BH871"/>
  <c r="BG871"/>
  <c r="BE871"/>
  <c r="T871"/>
  <c r="R871"/>
  <c r="P871"/>
  <c r="BI869"/>
  <c r="BH869"/>
  <c r="BG869"/>
  <c r="BE869"/>
  <c r="T869"/>
  <c r="R869"/>
  <c r="P869"/>
  <c r="BI867"/>
  <c r="BH867"/>
  <c r="BG867"/>
  <c r="BE867"/>
  <c r="T867"/>
  <c r="R867"/>
  <c r="P867"/>
  <c r="BI865"/>
  <c r="BH865"/>
  <c r="BG865"/>
  <c r="BE865"/>
  <c r="T865"/>
  <c r="R865"/>
  <c r="P865"/>
  <c r="BI863"/>
  <c r="BH863"/>
  <c r="BG863"/>
  <c r="BE863"/>
  <c r="T863"/>
  <c r="R863"/>
  <c r="P863"/>
  <c r="BI860"/>
  <c r="BH860"/>
  <c r="BG860"/>
  <c r="BE860"/>
  <c r="T860"/>
  <c r="R860"/>
  <c r="P860"/>
  <c r="BI858"/>
  <c r="BH858"/>
  <c r="BG858"/>
  <c r="BE858"/>
  <c r="T858"/>
  <c r="R858"/>
  <c r="P858"/>
  <c r="BI857"/>
  <c r="BH857"/>
  <c r="BG857"/>
  <c r="BE857"/>
  <c r="T857"/>
  <c r="R857"/>
  <c r="P857"/>
  <c r="BI854"/>
  <c r="BH854"/>
  <c r="BG854"/>
  <c r="BE854"/>
  <c r="T854"/>
  <c r="R854"/>
  <c r="P854"/>
  <c r="BI852"/>
  <c r="BH852"/>
  <c r="BG852"/>
  <c r="BE852"/>
  <c r="T852"/>
  <c r="R852"/>
  <c r="P852"/>
  <c r="BI842"/>
  <c r="BH842"/>
  <c r="BG842"/>
  <c r="BE842"/>
  <c r="T842"/>
  <c r="R842"/>
  <c r="P842"/>
  <c r="BI839"/>
  <c r="BH839"/>
  <c r="BG839"/>
  <c r="BE839"/>
  <c r="T839"/>
  <c r="R839"/>
  <c r="P839"/>
  <c r="BI831"/>
  <c r="BH831"/>
  <c r="BG831"/>
  <c r="BE831"/>
  <c r="T831"/>
  <c r="R831"/>
  <c r="P831"/>
  <c r="BI823"/>
  <c r="BH823"/>
  <c r="BG823"/>
  <c r="BE823"/>
  <c r="T823"/>
  <c r="R823"/>
  <c r="P823"/>
  <c r="BI821"/>
  <c r="BH821"/>
  <c r="BG821"/>
  <c r="BE821"/>
  <c r="T821"/>
  <c r="R821"/>
  <c r="P821"/>
  <c r="BI813"/>
  <c r="BH813"/>
  <c r="BG813"/>
  <c r="BE813"/>
  <c r="T813"/>
  <c r="R813"/>
  <c r="P813"/>
  <c r="BI805"/>
  <c r="BH805"/>
  <c r="BG805"/>
  <c r="BE805"/>
  <c r="T805"/>
  <c r="R805"/>
  <c r="P805"/>
  <c r="BI803"/>
  <c r="BH803"/>
  <c r="BG803"/>
  <c r="BE803"/>
  <c r="T803"/>
  <c r="R803"/>
  <c r="P803"/>
  <c r="BI800"/>
  <c r="BH800"/>
  <c r="BG800"/>
  <c r="BE800"/>
  <c r="T800"/>
  <c r="R800"/>
  <c r="P800"/>
  <c r="BI797"/>
  <c r="BH797"/>
  <c r="BG797"/>
  <c r="BE797"/>
  <c r="T797"/>
  <c r="R797"/>
  <c r="P797"/>
  <c r="BI789"/>
  <c r="BH789"/>
  <c r="BG789"/>
  <c r="BE789"/>
  <c r="T789"/>
  <c r="R789"/>
  <c r="P789"/>
  <c r="BI787"/>
  <c r="BH787"/>
  <c r="BG787"/>
  <c r="BE787"/>
  <c r="T787"/>
  <c r="R787"/>
  <c r="P787"/>
  <c r="BI784"/>
  <c r="BH784"/>
  <c r="BG784"/>
  <c r="BE784"/>
  <c r="T784"/>
  <c r="R784"/>
  <c r="P784"/>
  <c r="BI783"/>
  <c r="BH783"/>
  <c r="BG783"/>
  <c r="BE783"/>
  <c r="T783"/>
  <c r="R783"/>
  <c r="P783"/>
  <c r="BI780"/>
  <c r="BH780"/>
  <c r="BG780"/>
  <c r="BE780"/>
  <c r="T780"/>
  <c r="R780"/>
  <c r="P780"/>
  <c r="BI777"/>
  <c r="BH777"/>
  <c r="BG777"/>
  <c r="BE777"/>
  <c r="T777"/>
  <c r="R777"/>
  <c r="P777"/>
  <c r="BI775"/>
  <c r="BH775"/>
  <c r="BG775"/>
  <c r="BE775"/>
  <c r="T775"/>
  <c r="R775"/>
  <c r="P775"/>
  <c r="BI772"/>
  <c r="BH772"/>
  <c r="BG772"/>
  <c r="BE772"/>
  <c r="T772"/>
  <c r="R772"/>
  <c r="P772"/>
  <c r="BI769"/>
  <c r="BH769"/>
  <c r="BG769"/>
  <c r="BE769"/>
  <c r="T769"/>
  <c r="R769"/>
  <c r="P769"/>
  <c r="BI766"/>
  <c r="BH766"/>
  <c r="BG766"/>
  <c r="BE766"/>
  <c r="T766"/>
  <c r="R766"/>
  <c r="P766"/>
  <c r="BI765"/>
  <c r="BH765"/>
  <c r="BG765"/>
  <c r="BE765"/>
  <c r="T765"/>
  <c r="R765"/>
  <c r="P765"/>
  <c r="BI757"/>
  <c r="BH757"/>
  <c r="BG757"/>
  <c r="BE757"/>
  <c r="T757"/>
  <c r="R757"/>
  <c r="P757"/>
  <c r="BI754"/>
  <c r="BH754"/>
  <c r="BG754"/>
  <c r="BE754"/>
  <c r="T754"/>
  <c r="R754"/>
  <c r="P754"/>
  <c r="BI751"/>
  <c r="BH751"/>
  <c r="BG751"/>
  <c r="BE751"/>
  <c r="T751"/>
  <c r="R751"/>
  <c r="P751"/>
  <c r="BI748"/>
  <c r="BH748"/>
  <c r="BG748"/>
  <c r="BE748"/>
  <c r="T748"/>
  <c r="R748"/>
  <c r="P748"/>
  <c r="BI747"/>
  <c r="BH747"/>
  <c r="BG747"/>
  <c r="BE747"/>
  <c r="T747"/>
  <c r="R747"/>
  <c r="P747"/>
  <c r="BI746"/>
  <c r="BH746"/>
  <c r="BG746"/>
  <c r="BE746"/>
  <c r="T746"/>
  <c r="R746"/>
  <c r="P746"/>
  <c r="BI743"/>
  <c r="BH743"/>
  <c r="BG743"/>
  <c r="BE743"/>
  <c r="T743"/>
  <c r="R743"/>
  <c r="P743"/>
  <c r="BI740"/>
  <c r="BH740"/>
  <c r="BG740"/>
  <c r="BE740"/>
  <c r="T740"/>
  <c r="R740"/>
  <c r="P740"/>
  <c r="BI739"/>
  <c r="BH739"/>
  <c r="BG739"/>
  <c r="BE739"/>
  <c r="T739"/>
  <c r="R739"/>
  <c r="P739"/>
  <c r="BI736"/>
  <c r="BH736"/>
  <c r="BG736"/>
  <c r="BE736"/>
  <c r="T736"/>
  <c r="R736"/>
  <c r="P736"/>
  <c r="BI733"/>
  <c r="BH733"/>
  <c r="BG733"/>
  <c r="BE733"/>
  <c r="T733"/>
  <c r="R733"/>
  <c r="P733"/>
  <c r="BI732"/>
  <c r="BH732"/>
  <c r="BG732"/>
  <c r="BE732"/>
  <c r="T732"/>
  <c r="R732"/>
  <c r="P732"/>
  <c r="BI731"/>
  <c r="BH731"/>
  <c r="BG731"/>
  <c r="BE731"/>
  <c r="T731"/>
  <c r="R731"/>
  <c r="P731"/>
  <c r="BI728"/>
  <c r="BH728"/>
  <c r="BG728"/>
  <c r="BE728"/>
  <c r="T728"/>
  <c r="R728"/>
  <c r="P728"/>
  <c r="BI720"/>
  <c r="BH720"/>
  <c r="BG720"/>
  <c r="BE720"/>
  <c r="T720"/>
  <c r="R720"/>
  <c r="P720"/>
  <c r="BI719"/>
  <c r="BH719"/>
  <c r="BG719"/>
  <c r="BE719"/>
  <c r="T719"/>
  <c r="R719"/>
  <c r="P719"/>
  <c r="BI715"/>
  <c r="BH715"/>
  <c r="BG715"/>
  <c r="BE715"/>
  <c r="T715"/>
  <c r="R715"/>
  <c r="P715"/>
  <c r="BI713"/>
  <c r="BH713"/>
  <c r="BG713"/>
  <c r="BE713"/>
  <c r="T713"/>
  <c r="R713"/>
  <c r="P713"/>
  <c r="BI712"/>
  <c r="BH712"/>
  <c r="BG712"/>
  <c r="BE712"/>
  <c r="T712"/>
  <c r="R712"/>
  <c r="P712"/>
  <c r="BI710"/>
  <c r="BH710"/>
  <c r="BG710"/>
  <c r="BE710"/>
  <c r="T710"/>
  <c r="R710"/>
  <c r="P710"/>
  <c r="BI709"/>
  <c r="BH709"/>
  <c r="BG709"/>
  <c r="BE709"/>
  <c r="T709"/>
  <c r="R709"/>
  <c r="P709"/>
  <c r="BI701"/>
  <c r="BH701"/>
  <c r="BG701"/>
  <c r="BE701"/>
  <c r="T701"/>
  <c r="R701"/>
  <c r="P701"/>
  <c r="BI699"/>
  <c r="BH699"/>
  <c r="BG699"/>
  <c r="BE699"/>
  <c r="T699"/>
  <c r="R699"/>
  <c r="P699"/>
  <c r="BI696"/>
  <c r="BH696"/>
  <c r="BG696"/>
  <c r="BE696"/>
  <c r="T696"/>
  <c r="R696"/>
  <c r="P696"/>
  <c r="BI695"/>
  <c r="BH695"/>
  <c r="BG695"/>
  <c r="BE695"/>
  <c r="T695"/>
  <c r="R695"/>
  <c r="P695"/>
  <c r="BI692"/>
  <c r="BH692"/>
  <c r="BG692"/>
  <c r="BE692"/>
  <c r="T692"/>
  <c r="R692"/>
  <c r="P692"/>
  <c r="BI689"/>
  <c r="BH689"/>
  <c r="BG689"/>
  <c r="BE689"/>
  <c r="T689"/>
  <c r="R689"/>
  <c r="P689"/>
  <c r="BI686"/>
  <c r="BH686"/>
  <c r="BG686"/>
  <c r="BE686"/>
  <c r="T686"/>
  <c r="R686"/>
  <c r="P686"/>
  <c r="BI685"/>
  <c r="BH685"/>
  <c r="BG685"/>
  <c r="BE685"/>
  <c r="T685"/>
  <c r="R685"/>
  <c r="P685"/>
  <c r="BI684"/>
  <c r="BH684"/>
  <c r="BG684"/>
  <c r="BE684"/>
  <c r="T684"/>
  <c r="R684"/>
  <c r="P684"/>
  <c r="BI681"/>
  <c r="BH681"/>
  <c r="BG681"/>
  <c r="BE681"/>
  <c r="T681"/>
  <c r="R681"/>
  <c r="P681"/>
  <c r="BI680"/>
  <c r="BH680"/>
  <c r="BG680"/>
  <c r="BE680"/>
  <c r="T680"/>
  <c r="R680"/>
  <c r="P680"/>
  <c r="BI678"/>
  <c r="BH678"/>
  <c r="BG678"/>
  <c r="BE678"/>
  <c r="T678"/>
  <c r="R678"/>
  <c r="P678"/>
  <c r="BI676"/>
  <c r="BH676"/>
  <c r="BG676"/>
  <c r="BE676"/>
  <c r="T676"/>
  <c r="R676"/>
  <c r="P676"/>
  <c r="BI674"/>
  <c r="BH674"/>
  <c r="BG674"/>
  <c r="BE674"/>
  <c r="T674"/>
  <c r="R674"/>
  <c r="P674"/>
  <c r="BI673"/>
  <c r="BH673"/>
  <c r="BG673"/>
  <c r="BE673"/>
  <c r="T673"/>
  <c r="R673"/>
  <c r="P673"/>
  <c r="BI672"/>
  <c r="BH672"/>
  <c r="BG672"/>
  <c r="BE672"/>
  <c r="T672"/>
  <c r="R672"/>
  <c r="P672"/>
  <c r="BI670"/>
  <c r="BH670"/>
  <c r="BG670"/>
  <c r="BE670"/>
  <c r="T670"/>
  <c r="R670"/>
  <c r="P670"/>
  <c r="BI669"/>
  <c r="BH669"/>
  <c r="BG669"/>
  <c r="BE669"/>
  <c r="T669"/>
  <c r="R669"/>
  <c r="P669"/>
  <c r="BI667"/>
  <c r="BH667"/>
  <c r="BG667"/>
  <c r="BE667"/>
  <c r="T667"/>
  <c r="R667"/>
  <c r="P667"/>
  <c r="BI666"/>
  <c r="BH666"/>
  <c r="BG666"/>
  <c r="BE666"/>
  <c r="T666"/>
  <c r="R666"/>
  <c r="P666"/>
  <c r="BI665"/>
  <c r="BH665"/>
  <c r="BG665"/>
  <c r="BE665"/>
  <c r="T665"/>
  <c r="R665"/>
  <c r="P665"/>
  <c r="BI663"/>
  <c r="BH663"/>
  <c r="BG663"/>
  <c r="BE663"/>
  <c r="T663"/>
  <c r="R663"/>
  <c r="P663"/>
  <c r="BI662"/>
  <c r="BH662"/>
  <c r="BG662"/>
  <c r="BE662"/>
  <c r="T662"/>
  <c r="R662"/>
  <c r="P662"/>
  <c r="BI660"/>
  <c r="BH660"/>
  <c r="BG660"/>
  <c r="BE660"/>
  <c r="T660"/>
  <c r="R660"/>
  <c r="P660"/>
  <c r="BI658"/>
  <c r="BH658"/>
  <c r="BG658"/>
  <c r="BE658"/>
  <c r="T658"/>
  <c r="R658"/>
  <c r="P658"/>
  <c r="BI657"/>
  <c r="BH657"/>
  <c r="BG657"/>
  <c r="BE657"/>
  <c r="T657"/>
  <c r="R657"/>
  <c r="P657"/>
  <c r="BI654"/>
  <c r="BH654"/>
  <c r="BG654"/>
  <c r="BE654"/>
  <c r="T654"/>
  <c r="R654"/>
  <c r="P654"/>
  <c r="BI653"/>
  <c r="BH653"/>
  <c r="BG653"/>
  <c r="BE653"/>
  <c r="T653"/>
  <c r="R653"/>
  <c r="P653"/>
  <c r="BI652"/>
  <c r="BH652"/>
  <c r="BG652"/>
  <c r="BE652"/>
  <c r="T652"/>
  <c r="R652"/>
  <c r="P652"/>
  <c r="BI649"/>
  <c r="BH649"/>
  <c r="BG649"/>
  <c r="BE649"/>
  <c r="T649"/>
  <c r="R649"/>
  <c r="P649"/>
  <c r="BI648"/>
  <c r="BH648"/>
  <c r="BG648"/>
  <c r="BE648"/>
  <c r="T648"/>
  <c r="R648"/>
  <c r="P648"/>
  <c r="BI647"/>
  <c r="BH647"/>
  <c r="BG647"/>
  <c r="BE647"/>
  <c r="T647"/>
  <c r="R647"/>
  <c r="P647"/>
  <c r="BI645"/>
  <c r="BH645"/>
  <c r="BG645"/>
  <c r="BE645"/>
  <c r="T645"/>
  <c r="R645"/>
  <c r="P645"/>
  <c r="BI642"/>
  <c r="BH642"/>
  <c r="BG642"/>
  <c r="BE642"/>
  <c r="T642"/>
  <c r="R642"/>
  <c r="P642"/>
  <c r="BI641"/>
  <c r="BH641"/>
  <c r="BG641"/>
  <c r="BE641"/>
  <c r="T641"/>
  <c r="R641"/>
  <c r="P641"/>
  <c r="BI639"/>
  <c r="BH639"/>
  <c r="BG639"/>
  <c r="BE639"/>
  <c r="T639"/>
  <c r="R639"/>
  <c r="P639"/>
  <c r="BI637"/>
  <c r="BH637"/>
  <c r="BG637"/>
  <c r="BE637"/>
  <c r="T637"/>
  <c r="R637"/>
  <c r="P637"/>
  <c r="BI636"/>
  <c r="BH636"/>
  <c r="BG636"/>
  <c r="BE636"/>
  <c r="T636"/>
  <c r="R636"/>
  <c r="P636"/>
  <c r="BI632"/>
  <c r="BH632"/>
  <c r="BG632"/>
  <c r="BE632"/>
  <c r="T632"/>
  <c r="R632"/>
  <c r="P632"/>
  <c r="BI629"/>
  <c r="BH629"/>
  <c r="BG629"/>
  <c r="BE629"/>
  <c r="T629"/>
  <c r="R629"/>
  <c r="P629"/>
  <c r="BI625"/>
  <c r="BH625"/>
  <c r="BG625"/>
  <c r="BE625"/>
  <c r="T625"/>
  <c r="R625"/>
  <c r="P625"/>
  <c r="BI619"/>
  <c r="BH619"/>
  <c r="BG619"/>
  <c r="BE619"/>
  <c r="T619"/>
  <c r="R619"/>
  <c r="P619"/>
  <c r="BI613"/>
  <c r="BH613"/>
  <c r="BG613"/>
  <c r="BE613"/>
  <c r="T613"/>
  <c r="R613"/>
  <c r="P613"/>
  <c r="BI610"/>
  <c r="BH610"/>
  <c r="BG610"/>
  <c r="BE610"/>
  <c r="T610"/>
  <c r="R610"/>
  <c r="P610"/>
  <c r="BI607"/>
  <c r="BH607"/>
  <c r="BG607"/>
  <c r="BE607"/>
  <c r="T607"/>
  <c r="R607"/>
  <c r="P607"/>
  <c r="BI605"/>
  <c r="BH605"/>
  <c r="BG605"/>
  <c r="BE605"/>
  <c r="T605"/>
  <c r="R605"/>
  <c r="P605"/>
  <c r="BI602"/>
  <c r="BH602"/>
  <c r="BG602"/>
  <c r="BE602"/>
  <c r="T602"/>
  <c r="R602"/>
  <c r="P602"/>
  <c r="BI600"/>
  <c r="BH600"/>
  <c r="BG600"/>
  <c r="BE600"/>
  <c r="T600"/>
  <c r="R600"/>
  <c r="P600"/>
  <c r="BI598"/>
  <c r="BH598"/>
  <c r="BG598"/>
  <c r="BE598"/>
  <c r="T598"/>
  <c r="R598"/>
  <c r="P598"/>
  <c r="BI597"/>
  <c r="BH597"/>
  <c r="BG597"/>
  <c r="BE597"/>
  <c r="T597"/>
  <c r="R597"/>
  <c r="P597"/>
  <c r="BI595"/>
  <c r="BH595"/>
  <c r="BG595"/>
  <c r="BE595"/>
  <c r="T595"/>
  <c r="R595"/>
  <c r="P595"/>
  <c r="BI585"/>
  <c r="BH585"/>
  <c r="BG585"/>
  <c r="BE585"/>
  <c r="T585"/>
  <c r="R585"/>
  <c r="P585"/>
  <c r="BI583"/>
  <c r="BH583"/>
  <c r="BG583"/>
  <c r="BE583"/>
  <c r="T583"/>
  <c r="R583"/>
  <c r="P583"/>
  <c r="BI575"/>
  <c r="BH575"/>
  <c r="BG575"/>
  <c r="BE575"/>
  <c r="T575"/>
  <c r="R575"/>
  <c r="P575"/>
  <c r="BI572"/>
  <c r="BH572"/>
  <c r="BG572"/>
  <c r="BE572"/>
  <c r="T572"/>
  <c r="R572"/>
  <c r="P572"/>
  <c r="BI571"/>
  <c r="BH571"/>
  <c r="BG571"/>
  <c r="BE571"/>
  <c r="T571"/>
  <c r="R571"/>
  <c r="P571"/>
  <c r="BI569"/>
  <c r="BH569"/>
  <c r="BG569"/>
  <c r="BE569"/>
  <c r="T569"/>
  <c r="R569"/>
  <c r="P569"/>
  <c r="BI567"/>
  <c r="BH567"/>
  <c r="BG567"/>
  <c r="BE567"/>
  <c r="T567"/>
  <c r="R567"/>
  <c r="P567"/>
  <c r="BI564"/>
  <c r="BH564"/>
  <c r="BG564"/>
  <c r="BE564"/>
  <c r="T564"/>
  <c r="R564"/>
  <c r="P564"/>
  <c r="BI561"/>
  <c r="BH561"/>
  <c r="BG561"/>
  <c r="BE561"/>
  <c r="T561"/>
  <c r="R561"/>
  <c r="P561"/>
  <c r="BI560"/>
  <c r="BH560"/>
  <c r="BG560"/>
  <c r="BE560"/>
  <c r="T560"/>
  <c r="R560"/>
  <c r="P560"/>
  <c r="BI558"/>
  <c r="BH558"/>
  <c r="BG558"/>
  <c r="BE558"/>
  <c r="T558"/>
  <c r="R558"/>
  <c r="P558"/>
  <c r="BI555"/>
  <c r="BH555"/>
  <c r="BG555"/>
  <c r="BE555"/>
  <c r="T555"/>
  <c r="R555"/>
  <c r="P555"/>
  <c r="BI552"/>
  <c r="BH552"/>
  <c r="BG552"/>
  <c r="BE552"/>
  <c r="T552"/>
  <c r="R552"/>
  <c r="P552"/>
  <c r="BI549"/>
  <c r="BH549"/>
  <c r="BG549"/>
  <c r="BE549"/>
  <c r="T549"/>
  <c r="R549"/>
  <c r="P549"/>
  <c r="BI545"/>
  <c r="BH545"/>
  <c r="BG545"/>
  <c r="BE545"/>
  <c r="T545"/>
  <c r="R545"/>
  <c r="P545"/>
  <c r="BI537"/>
  <c r="BH537"/>
  <c r="BG537"/>
  <c r="BE537"/>
  <c r="T537"/>
  <c r="R537"/>
  <c r="P537"/>
  <c r="BI534"/>
  <c r="BH534"/>
  <c r="BG534"/>
  <c r="BE534"/>
  <c r="T534"/>
  <c r="R534"/>
  <c r="P534"/>
  <c r="BI528"/>
  <c r="BH528"/>
  <c r="BG528"/>
  <c r="BE528"/>
  <c r="T528"/>
  <c r="R528"/>
  <c r="P528"/>
  <c r="BI524"/>
  <c r="BH524"/>
  <c r="BG524"/>
  <c r="BE524"/>
  <c r="T524"/>
  <c r="R524"/>
  <c r="P524"/>
  <c r="BI516"/>
  <c r="BH516"/>
  <c r="BG516"/>
  <c r="BE516"/>
  <c r="T516"/>
  <c r="R516"/>
  <c r="P516"/>
  <c r="BI514"/>
  <c r="BH514"/>
  <c r="BG514"/>
  <c r="BE514"/>
  <c r="T514"/>
  <c r="R514"/>
  <c r="P514"/>
  <c r="BI512"/>
  <c r="BH512"/>
  <c r="BG512"/>
  <c r="BE512"/>
  <c r="T512"/>
  <c r="R512"/>
  <c r="P512"/>
  <c r="BI509"/>
  <c r="BH509"/>
  <c r="BG509"/>
  <c r="BE509"/>
  <c r="T509"/>
  <c r="R509"/>
  <c r="P509"/>
  <c r="BI503"/>
  <c r="BH503"/>
  <c r="BG503"/>
  <c r="BE503"/>
  <c r="T503"/>
  <c r="R503"/>
  <c r="P503"/>
  <c r="BI500"/>
  <c r="BH500"/>
  <c r="BG500"/>
  <c r="BE500"/>
  <c r="T500"/>
  <c r="R500"/>
  <c r="P500"/>
  <c r="BI496"/>
  <c r="BH496"/>
  <c r="BG496"/>
  <c r="BE496"/>
  <c r="T496"/>
  <c r="R496"/>
  <c r="P496"/>
  <c r="BI490"/>
  <c r="BH490"/>
  <c r="BG490"/>
  <c r="BE490"/>
  <c r="T490"/>
  <c r="R490"/>
  <c r="P490"/>
  <c r="BI487"/>
  <c r="BH487"/>
  <c r="BG487"/>
  <c r="BE487"/>
  <c r="T487"/>
  <c r="R487"/>
  <c r="P487"/>
  <c r="BI486"/>
  <c r="BH486"/>
  <c r="BG486"/>
  <c r="BE486"/>
  <c r="T486"/>
  <c r="R486"/>
  <c r="P486"/>
  <c r="BI480"/>
  <c r="BH480"/>
  <c r="BG480"/>
  <c r="BE480"/>
  <c r="T480"/>
  <c r="R480"/>
  <c r="P480"/>
  <c r="BI476"/>
  <c r="BH476"/>
  <c r="BG476"/>
  <c r="BE476"/>
  <c r="T476"/>
  <c r="R476"/>
  <c r="P476"/>
  <c r="BI474"/>
  <c r="BH474"/>
  <c r="BG474"/>
  <c r="BE474"/>
  <c r="T474"/>
  <c r="R474"/>
  <c r="P474"/>
  <c r="BI472"/>
  <c r="BH472"/>
  <c r="BG472"/>
  <c r="BE472"/>
  <c r="T472"/>
  <c r="R472"/>
  <c r="P472"/>
  <c r="BI466"/>
  <c r="BH466"/>
  <c r="BG466"/>
  <c r="BE466"/>
  <c r="T466"/>
  <c r="R466"/>
  <c r="P466"/>
  <c r="BI464"/>
  <c r="BH464"/>
  <c r="BG464"/>
  <c r="BE464"/>
  <c r="T464"/>
  <c r="R464"/>
  <c r="P464"/>
  <c r="BI460"/>
  <c r="BH460"/>
  <c r="BG460"/>
  <c r="BE460"/>
  <c r="T460"/>
  <c r="R460"/>
  <c r="P460"/>
  <c r="BI457"/>
  <c r="BH457"/>
  <c r="BG457"/>
  <c r="BE457"/>
  <c r="T457"/>
  <c r="R457"/>
  <c r="P457"/>
  <c r="BI456"/>
  <c r="BH456"/>
  <c r="BG456"/>
  <c r="BE456"/>
  <c r="T456"/>
  <c r="R456"/>
  <c r="P456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46"/>
  <c r="BH446"/>
  <c r="BG446"/>
  <c r="BE446"/>
  <c r="T446"/>
  <c r="R446"/>
  <c r="P446"/>
  <c r="BI445"/>
  <c r="BH445"/>
  <c r="BG445"/>
  <c r="BE445"/>
  <c r="T445"/>
  <c r="R445"/>
  <c r="P445"/>
  <c r="BI436"/>
  <c r="BH436"/>
  <c r="BG436"/>
  <c r="BE436"/>
  <c r="T436"/>
  <c r="R436"/>
  <c r="P436"/>
  <c r="BI430"/>
  <c r="BH430"/>
  <c r="BG430"/>
  <c r="BE430"/>
  <c r="T430"/>
  <c r="R430"/>
  <c r="P430"/>
  <c r="BI428"/>
  <c r="BH428"/>
  <c r="BG428"/>
  <c r="BE428"/>
  <c r="T428"/>
  <c r="R428"/>
  <c r="P428"/>
  <c r="BI425"/>
  <c r="BH425"/>
  <c r="BG425"/>
  <c r="BE425"/>
  <c r="T425"/>
  <c r="R425"/>
  <c r="P425"/>
  <c r="BI423"/>
  <c r="BH423"/>
  <c r="BG423"/>
  <c r="BE423"/>
  <c r="T423"/>
  <c r="R423"/>
  <c r="P423"/>
  <c r="BI421"/>
  <c r="BH421"/>
  <c r="BG421"/>
  <c r="BE421"/>
  <c r="T421"/>
  <c r="R421"/>
  <c r="P421"/>
  <c r="BI418"/>
  <c r="BH418"/>
  <c r="BG418"/>
  <c r="BE418"/>
  <c r="T418"/>
  <c r="R418"/>
  <c r="P418"/>
  <c r="BI411"/>
  <c r="BH411"/>
  <c r="BG411"/>
  <c r="BE411"/>
  <c r="T411"/>
  <c r="R411"/>
  <c r="P411"/>
  <c r="BI405"/>
  <c r="BH405"/>
  <c r="BG405"/>
  <c r="BE405"/>
  <c r="T405"/>
  <c r="R405"/>
  <c r="P405"/>
  <c r="BI402"/>
  <c r="BH402"/>
  <c r="BG402"/>
  <c r="BE402"/>
  <c r="T402"/>
  <c r="R402"/>
  <c r="P402"/>
  <c r="BI399"/>
  <c r="BH399"/>
  <c r="BG399"/>
  <c r="BE399"/>
  <c r="T399"/>
  <c r="R399"/>
  <c r="P399"/>
  <c r="BI395"/>
  <c r="BH395"/>
  <c r="BG395"/>
  <c r="BE395"/>
  <c r="T395"/>
  <c r="R395"/>
  <c r="P395"/>
  <c r="BI387"/>
  <c r="BH387"/>
  <c r="BG387"/>
  <c r="BE387"/>
  <c r="T387"/>
  <c r="R387"/>
  <c r="P387"/>
  <c r="BI379"/>
  <c r="BH379"/>
  <c r="BG379"/>
  <c r="BE379"/>
  <c r="T379"/>
  <c r="R379"/>
  <c r="P379"/>
  <c r="BI373"/>
  <c r="BH373"/>
  <c r="BG373"/>
  <c r="BE373"/>
  <c r="T373"/>
  <c r="R373"/>
  <c r="P373"/>
  <c r="BI367"/>
  <c r="BH367"/>
  <c r="BG367"/>
  <c r="BE367"/>
  <c r="T367"/>
  <c r="R367"/>
  <c r="P367"/>
  <c r="BI359"/>
  <c r="BH359"/>
  <c r="BG359"/>
  <c r="BE359"/>
  <c r="T359"/>
  <c r="R359"/>
  <c r="P359"/>
  <c r="BI356"/>
  <c r="BH356"/>
  <c r="BG356"/>
  <c r="BE356"/>
  <c r="T356"/>
  <c r="R356"/>
  <c r="P356"/>
  <c r="BI353"/>
  <c r="BH353"/>
  <c r="BG353"/>
  <c r="BE353"/>
  <c r="T353"/>
  <c r="R353"/>
  <c r="P353"/>
  <c r="BI350"/>
  <c r="BH350"/>
  <c r="BG350"/>
  <c r="BE350"/>
  <c r="T350"/>
  <c r="R350"/>
  <c r="P350"/>
  <c r="BI347"/>
  <c r="BH347"/>
  <c r="BG347"/>
  <c r="BE347"/>
  <c r="T347"/>
  <c r="R347"/>
  <c r="P347"/>
  <c r="BI331"/>
  <c r="BH331"/>
  <c r="BG331"/>
  <c r="BE331"/>
  <c r="T331"/>
  <c r="R331"/>
  <c r="P331"/>
  <c r="BI317"/>
  <c r="BH317"/>
  <c r="BG317"/>
  <c r="BE317"/>
  <c r="T317"/>
  <c r="R317"/>
  <c r="P317"/>
  <c r="BI315"/>
  <c r="BH315"/>
  <c r="BG315"/>
  <c r="BE315"/>
  <c r="T315"/>
  <c r="R315"/>
  <c r="P315"/>
  <c r="BI312"/>
  <c r="BH312"/>
  <c r="BG312"/>
  <c r="BE312"/>
  <c r="T312"/>
  <c r="R312"/>
  <c r="P312"/>
  <c r="BI304"/>
  <c r="BH304"/>
  <c r="BG304"/>
  <c r="BE304"/>
  <c r="T304"/>
  <c r="R304"/>
  <c r="P304"/>
  <c r="BI300"/>
  <c r="BH300"/>
  <c r="BG300"/>
  <c r="BE300"/>
  <c r="T300"/>
  <c r="R300"/>
  <c r="P300"/>
  <c r="BI296"/>
  <c r="BH296"/>
  <c r="BG296"/>
  <c r="BE296"/>
  <c r="T296"/>
  <c r="R296"/>
  <c r="P296"/>
  <c r="BI288"/>
  <c r="BH288"/>
  <c r="BG288"/>
  <c r="BE288"/>
  <c r="T288"/>
  <c r="R288"/>
  <c r="P288"/>
  <c r="BI280"/>
  <c r="BH280"/>
  <c r="BG280"/>
  <c r="BE280"/>
  <c r="T280"/>
  <c r="R280"/>
  <c r="P280"/>
  <c r="BI272"/>
  <c r="BH272"/>
  <c r="BG272"/>
  <c r="BE272"/>
  <c r="T272"/>
  <c r="R272"/>
  <c r="P272"/>
  <c r="BI269"/>
  <c r="BH269"/>
  <c r="BG269"/>
  <c r="BE269"/>
  <c r="T269"/>
  <c r="R269"/>
  <c r="P269"/>
  <c r="BI265"/>
  <c r="BH265"/>
  <c r="BG265"/>
  <c r="BE265"/>
  <c r="T265"/>
  <c r="R265"/>
  <c r="P265"/>
  <c r="BI257"/>
  <c r="BH257"/>
  <c r="BG257"/>
  <c r="BE257"/>
  <c r="T257"/>
  <c r="R257"/>
  <c r="P257"/>
  <c r="BI238"/>
  <c r="BH238"/>
  <c r="BG238"/>
  <c r="BE238"/>
  <c r="T238"/>
  <c r="R238"/>
  <c r="P238"/>
  <c r="BI233"/>
  <c r="BH233"/>
  <c r="BG233"/>
  <c r="BE233"/>
  <c r="T233"/>
  <c r="R233"/>
  <c r="P233"/>
  <c r="BI214"/>
  <c r="BH214"/>
  <c r="BG214"/>
  <c r="BE214"/>
  <c r="T214"/>
  <c r="R214"/>
  <c r="P214"/>
  <c r="BI204"/>
  <c r="BH204"/>
  <c r="BG204"/>
  <c r="BE204"/>
  <c r="T204"/>
  <c r="R204"/>
  <c r="P204"/>
  <c r="BI202"/>
  <c r="BH202"/>
  <c r="BG202"/>
  <c r="BE202"/>
  <c r="T202"/>
  <c r="R202"/>
  <c r="P202"/>
  <c r="BI188"/>
  <c r="BH188"/>
  <c r="BG188"/>
  <c r="BE188"/>
  <c r="T188"/>
  <c r="R188"/>
  <c r="P188"/>
  <c r="BI174"/>
  <c r="BH174"/>
  <c r="BG174"/>
  <c r="BE174"/>
  <c r="T174"/>
  <c r="R174"/>
  <c r="P174"/>
  <c r="BI170"/>
  <c r="BH170"/>
  <c r="BG170"/>
  <c r="BE170"/>
  <c r="T170"/>
  <c r="R170"/>
  <c r="P170"/>
  <c r="BI168"/>
  <c r="BH168"/>
  <c r="BG168"/>
  <c r="BE168"/>
  <c r="T168"/>
  <c r="R168"/>
  <c r="P168"/>
  <c r="BI162"/>
  <c r="BH162"/>
  <c r="BG162"/>
  <c r="BE162"/>
  <c r="T162"/>
  <c r="R162"/>
  <c r="P162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F145"/>
  <c r="E143"/>
  <c r="F89"/>
  <c r="E87"/>
  <c r="J24"/>
  <c r="E24"/>
  <c r="J148"/>
  <c r="J23"/>
  <c r="J21"/>
  <c r="E21"/>
  <c r="J91"/>
  <c r="J20"/>
  <c r="J18"/>
  <c r="E18"/>
  <c r="F148"/>
  <c r="J17"/>
  <c r="J15"/>
  <c r="E15"/>
  <c r="F147"/>
  <c r="J14"/>
  <c r="J12"/>
  <c r="J145"/>
  <c r="E7"/>
  <c r="E141"/>
  <c i="1" r="L90"/>
  <c r="AM90"/>
  <c r="AM89"/>
  <c r="L89"/>
  <c r="AM87"/>
  <c r="L87"/>
  <c r="L85"/>
  <c r="L84"/>
  <c i="2" r="BK1706"/>
  <c r="J1184"/>
  <c r="J1019"/>
  <c r="J860"/>
  <c r="BK780"/>
  <c r="BK681"/>
  <c r="BK569"/>
  <c r="BK304"/>
  <c r="BK1513"/>
  <c r="J423"/>
  <c r="J1611"/>
  <c r="BK1571"/>
  <c r="J1529"/>
  <c r="BK1667"/>
  <c r="BK1486"/>
  <c r="BK1456"/>
  <c r="J1397"/>
  <c r="BK1238"/>
  <c r="J1214"/>
  <c r="J1162"/>
  <c r="J1110"/>
  <c r="J1040"/>
  <c r="J831"/>
  <c r="J780"/>
  <c r="BK746"/>
  <c r="J728"/>
  <c r="BK667"/>
  <c r="BK456"/>
  <c r="BK1798"/>
  <c r="BK1535"/>
  <c r="BK496"/>
  <c r="J1741"/>
  <c r="BK1554"/>
  <c r="BK1541"/>
  <c r="BK1447"/>
  <c r="BK1299"/>
  <c r="J1153"/>
  <c r="BK2040"/>
  <c r="BK1897"/>
  <c r="J572"/>
  <c r="BK373"/>
  <c r="BK1143"/>
  <c r="BK863"/>
  <c r="BK662"/>
  <c r="J636"/>
  <c r="J496"/>
  <c r="BK1416"/>
  <c r="BK1222"/>
  <c r="BK1177"/>
  <c r="BK946"/>
  <c r="J632"/>
  <c r="J238"/>
  <c r="BK1164"/>
  <c r="J989"/>
  <c r="BK743"/>
  <c r="J652"/>
  <c r="J1335"/>
  <c r="J1265"/>
  <c r="BK1165"/>
  <c r="J1013"/>
  <c r="J813"/>
  <c r="J766"/>
  <c r="J699"/>
  <c r="J660"/>
  <c r="J558"/>
  <c r="BK509"/>
  <c r="BK449"/>
  <c r="J269"/>
  <c i="1" r="AS94"/>
  <c i="2" r="J869"/>
  <c r="J692"/>
  <c r="BK572"/>
  <c r="BK524"/>
  <c r="J402"/>
  <c r="J233"/>
  <c r="J1225"/>
  <c r="BK1146"/>
  <c r="BK929"/>
  <c r="BK747"/>
  <c r="BK636"/>
  <c r="BK561"/>
  <c r="J425"/>
  <c r="BK1611"/>
  <c r="J1547"/>
  <c r="J516"/>
  <c r="BK269"/>
  <c r="J1590"/>
  <c r="BK1567"/>
  <c r="J1525"/>
  <c r="BK1654"/>
  <c r="BK1462"/>
  <c r="BK1434"/>
  <c r="BK1349"/>
  <c r="BK1199"/>
  <c r="BK1161"/>
  <c r="J1118"/>
  <c r="J1043"/>
  <c r="J935"/>
  <c r="BK823"/>
  <c r="BK783"/>
  <c r="J751"/>
  <c r="J649"/>
  <c r="J367"/>
  <c r="J1785"/>
  <c r="BK1693"/>
  <c r="J1434"/>
  <c r="J1247"/>
  <c r="BK942"/>
  <c r="BK672"/>
  <c r="BK598"/>
  <c r="BK214"/>
  <c r="J1955"/>
  <c r="BK1789"/>
  <c r="BK1252"/>
  <c r="J1219"/>
  <c r="BK983"/>
  <c r="J946"/>
  <c r="J925"/>
  <c r="BK805"/>
  <c r="J769"/>
  <c r="J680"/>
  <c r="J448"/>
  <c r="BK1777"/>
  <c r="J1560"/>
  <c r="BK1492"/>
  <c r="BK1446"/>
  <c r="BK1394"/>
  <c r="J1165"/>
  <c r="BK1087"/>
  <c r="BK765"/>
  <c r="J1773"/>
  <c r="J1735"/>
  <c r="J1693"/>
  <c r="J1249"/>
  <c r="BK1140"/>
  <c r="BK1005"/>
  <c r="J940"/>
  <c r="J746"/>
  <c r="J658"/>
  <c r="J564"/>
  <c r="BK457"/>
  <c r="BK387"/>
  <c r="J296"/>
  <c r="J1519"/>
  <c r="J1305"/>
  <c r="J941"/>
  <c r="J642"/>
  <c r="J534"/>
  <c r="J1199"/>
  <c r="BK865"/>
  <c r="BK653"/>
  <c r="J1367"/>
  <c r="BK1358"/>
  <c r="J1193"/>
  <c r="J715"/>
  <c r="BK676"/>
  <c r="BK571"/>
  <c r="J265"/>
  <c r="BK1100"/>
  <c r="J873"/>
  <c r="J669"/>
  <c r="BK1367"/>
  <c r="BK1305"/>
  <c r="BK1190"/>
  <c r="J1170"/>
  <c r="BK1019"/>
  <c r="BK857"/>
  <c r="BK719"/>
  <c r="BK686"/>
  <c r="J569"/>
  <c r="J503"/>
  <c r="J428"/>
  <c r="J154"/>
  <c r="BK1242"/>
  <c r="J1100"/>
  <c r="BK602"/>
  <c r="BK545"/>
  <c r="J1580"/>
  <c r="J696"/>
  <c r="BK1525"/>
  <c r="BK1037"/>
  <c r="BK516"/>
  <c r="BK1952"/>
  <c r="BK1680"/>
  <c r="J1174"/>
  <c r="BK947"/>
  <c r="J821"/>
  <c r="J662"/>
  <c r="BK1864"/>
  <c r="J1486"/>
  <c r="J1321"/>
  <c r="J949"/>
  <c r="J720"/>
  <c r="J545"/>
  <c r="J411"/>
  <c r="BK188"/>
  <c r="J1299"/>
  <c r="BK997"/>
  <c r="BK2058"/>
  <c r="J2021"/>
  <c r="J1761"/>
  <c r="BK1268"/>
  <c r="BK1040"/>
  <c r="BK699"/>
  <c r="J460"/>
  <c r="BK265"/>
  <c r="J1137"/>
  <c r="BK575"/>
  <c r="BK1723"/>
  <c r="BK1092"/>
  <c r="BK935"/>
  <c r="BK789"/>
  <c r="J600"/>
  <c r="BK460"/>
  <c r="J1456"/>
  <c r="BK1587"/>
  <c r="J1546"/>
  <c r="J772"/>
  <c r="BK674"/>
  <c r="J647"/>
  <c r="J315"/>
  <c r="J1416"/>
  <c r="BK1156"/>
  <c r="BK684"/>
  <c r="J575"/>
  <c r="BK331"/>
  <c r="BK2021"/>
  <c r="J1947"/>
  <c r="J1777"/>
  <c r="J1732"/>
  <c r="BK1253"/>
  <c r="J1224"/>
  <c r="J1104"/>
  <c r="J942"/>
  <c r="BK831"/>
  <c r="BK775"/>
  <c r="J710"/>
  <c r="J597"/>
  <c r="BK288"/>
  <c r="BK1732"/>
  <c r="BK1546"/>
  <c r="J1480"/>
  <c r="BK1410"/>
  <c r="J1242"/>
  <c r="BK1163"/>
  <c r="BK1053"/>
  <c r="BK757"/>
  <c r="BK728"/>
  <c r="J666"/>
  <c r="J639"/>
  <c r="J598"/>
  <c r="J524"/>
  <c r="BK436"/>
  <c r="J317"/>
  <c r="J280"/>
  <c r="J202"/>
  <c r="J1798"/>
  <c r="BK1563"/>
  <c r="BK1206"/>
  <c r="J1148"/>
  <c r="J713"/>
  <c r="BK2048"/>
  <c r="BK1947"/>
  <c r="BK1785"/>
  <c r="BK1749"/>
  <c r="BK1726"/>
  <c r="J1654"/>
  <c r="J1252"/>
  <c r="BK1202"/>
  <c r="J1173"/>
  <c r="J959"/>
  <c r="J932"/>
  <c r="J695"/>
  <c r="J528"/>
  <c r="J449"/>
  <c r="J356"/>
  <c r="BK170"/>
  <c r="J1428"/>
  <c r="J797"/>
  <c r="BK647"/>
  <c r="BK560"/>
  <c r="BK174"/>
  <c r="J980"/>
  <c r="BK839"/>
  <c r="J645"/>
  <c r="J500"/>
  <c r="J1296"/>
  <c r="BK1251"/>
  <c r="BK1118"/>
  <c r="BK754"/>
  <c r="BK642"/>
  <c r="J436"/>
  <c r="BK1495"/>
  <c r="BK430"/>
  <c r="J159"/>
  <c r="BK1230"/>
  <c r="BK1133"/>
  <c r="BK740"/>
  <c r="BK595"/>
  <c r="BK528"/>
  <c r="J509"/>
  <c r="J430"/>
  <c r="BK347"/>
  <c r="BK168"/>
  <c r="BK1719"/>
  <c r="BK1167"/>
  <c r="J1005"/>
  <c r="BK787"/>
  <c r="J678"/>
  <c r="J480"/>
  <c r="J373"/>
  <c r="BK1577"/>
  <c r="BK1510"/>
  <c r="J1510"/>
  <c r="BK1509"/>
  <c r="J1509"/>
  <c r="BK1503"/>
  <c r="J1503"/>
  <c r="BK1500"/>
  <c r="J1500"/>
  <c r="J1495"/>
  <c r="J1492"/>
  <c r="J1474"/>
  <c r="BK1468"/>
  <c r="BK1450"/>
  <c r="J1447"/>
  <c r="J1440"/>
  <c r="J1410"/>
  <c r="J1404"/>
  <c r="J1379"/>
  <c r="J1358"/>
  <c r="BK1275"/>
  <c r="J1268"/>
  <c r="J1190"/>
  <c r="J1186"/>
  <c r="J1158"/>
  <c r="BK1137"/>
  <c r="BK1089"/>
  <c r="BK1721"/>
  <c r="J1706"/>
  <c r="BK1598"/>
  <c r="BK1593"/>
  <c r="J1587"/>
  <c r="BK1580"/>
  <c r="J1577"/>
  <c r="BK1566"/>
  <c r="J1563"/>
  <c r="J1554"/>
  <c r="J1551"/>
  <c r="BK1345"/>
  <c r="J1339"/>
  <c r="J1311"/>
  <c r="J1293"/>
  <c r="BK1265"/>
  <c r="BK1261"/>
  <c r="BK1255"/>
  <c r="BK1249"/>
  <c r="BK1247"/>
  <c r="J1245"/>
  <c r="J1240"/>
  <c r="J1206"/>
  <c r="J1182"/>
  <c r="J1177"/>
  <c r="J1176"/>
  <c r="J1146"/>
  <c r="J1140"/>
  <c r="J1133"/>
  <c r="BK1104"/>
  <c r="BK1098"/>
  <c r="BK1043"/>
  <c r="J1023"/>
  <c r="J947"/>
  <c r="J871"/>
  <c r="J854"/>
  <c r="J842"/>
  <c r="J800"/>
  <c r="BK777"/>
  <c r="J740"/>
  <c r="J733"/>
  <c r="BK695"/>
  <c r="J670"/>
  <c r="J665"/>
  <c r="BK652"/>
  <c r="J613"/>
  <c r="J595"/>
  <c r="J560"/>
  <c r="J549"/>
  <c r="BK476"/>
  <c r="BK446"/>
  <c r="BK418"/>
  <c r="J387"/>
  <c r="J312"/>
  <c r="BK280"/>
  <c r="J1667"/>
  <c r="J1586"/>
  <c r="BK1547"/>
  <c r="BK1519"/>
  <c r="BK1480"/>
  <c r="J1468"/>
  <c r="J1400"/>
  <c r="BK1287"/>
  <c r="BK1224"/>
  <c r="J1167"/>
  <c r="J1053"/>
  <c r="BK1022"/>
  <c r="BK869"/>
  <c r="J823"/>
  <c r="BK748"/>
  <c r="BK732"/>
  <c r="BK689"/>
  <c r="BK648"/>
  <c r="BK451"/>
  <c r="BK1988"/>
  <c r="J1738"/>
  <c r="J1541"/>
  <c r="J1251"/>
  <c r="BK1153"/>
  <c r="J747"/>
  <c r="BK555"/>
  <c r="J2050"/>
  <c r="J1988"/>
  <c r="J1930"/>
  <c r="J1769"/>
  <c r="BK1641"/>
  <c r="BK1293"/>
  <c r="J1230"/>
  <c r="BK1110"/>
  <c r="J1089"/>
  <c r="BK937"/>
  <c r="BK875"/>
  <c r="J784"/>
  <c r="BK720"/>
  <c r="BK625"/>
  <c r="BK1930"/>
  <c r="J168"/>
  <c r="BK1741"/>
  <c r="J1235"/>
  <c r="BK1176"/>
  <c r="J1151"/>
  <c r="BK989"/>
  <c r="J2060"/>
  <c r="BK2051"/>
  <c r="J1952"/>
  <c r="BK1933"/>
  <c r="BK1738"/>
  <c r="J1723"/>
  <c r="BK1397"/>
  <c r="J1204"/>
  <c r="J1171"/>
  <c r="J943"/>
  <c r="BK772"/>
  <c r="J689"/>
  <c r="J641"/>
  <c r="J476"/>
  <c r="J418"/>
  <c r="J331"/>
  <c r="BK159"/>
  <c r="J1361"/>
  <c r="J1098"/>
  <c r="J667"/>
  <c r="J379"/>
  <c r="BK1158"/>
  <c r="BK1013"/>
  <c r="BK649"/>
  <c r="J512"/>
  <c r="J1349"/>
  <c r="J1345"/>
  <c r="BK1204"/>
  <c r="J1108"/>
  <c r="BK784"/>
  <c r="BK710"/>
  <c r="J257"/>
  <c r="BK1102"/>
  <c r="BK943"/>
  <c r="BK852"/>
  <c r="BK632"/>
  <c r="BK1355"/>
  <c r="BK1296"/>
  <c r="J1255"/>
  <c r="J1178"/>
  <c r="J1092"/>
  <c r="J1016"/>
  <c r="BK821"/>
  <c r="BK803"/>
  <c r="BK701"/>
  <c r="J663"/>
  <c r="J602"/>
  <c r="BK1227"/>
  <c r="BK1170"/>
  <c r="J986"/>
  <c r="BK854"/>
  <c r="BK739"/>
  <c r="J472"/>
  <c r="BK356"/>
  <c r="J1571"/>
  <c r="J1513"/>
  <c r="BK428"/>
  <c r="BK257"/>
  <c r="J1598"/>
  <c r="BK1560"/>
  <c r="J1422"/>
  <c r="J1624"/>
  <c r="BK1440"/>
  <c r="BK1386"/>
  <c r="J1233"/>
  <c r="BK1182"/>
  <c r="J1152"/>
  <c r="BK873"/>
  <c r="J803"/>
  <c r="BK766"/>
  <c r="BK733"/>
  <c r="BK685"/>
  <c r="BK645"/>
  <c r="BK1729"/>
  <c r="BK1422"/>
  <c r="BK1240"/>
  <c r="BK1106"/>
  <c r="BK658"/>
  <c r="J304"/>
  <c r="BK1245"/>
  <c r="BK1063"/>
  <c r="J895"/>
  <c r="J748"/>
  <c r="BK712"/>
  <c r="BK641"/>
  <c r="BK583"/>
  <c r="J445"/>
  <c r="BK312"/>
  <c r="BK204"/>
  <c r="J188"/>
  <c r="BK1757"/>
  <c r="BK487"/>
  <c r="J421"/>
  <c r="J347"/>
  <c r="BK1311"/>
  <c r="BK940"/>
  <c r="J585"/>
  <c r="J457"/>
  <c r="J1161"/>
  <c r="BK1073"/>
  <c r="J858"/>
  <c r="BK654"/>
  <c r="BK464"/>
  <c r="BK1400"/>
  <c r="J1315"/>
  <c r="J1179"/>
  <c r="BK1016"/>
  <c r="BK597"/>
  <c r="BK317"/>
  <c r="J1386"/>
  <c r="J997"/>
  <c r="J654"/>
  <c r="BK350"/>
  <c r="J1328"/>
  <c r="J1253"/>
  <c r="BK448"/>
  <c r="J405"/>
  <c r="BK238"/>
  <c r="BK1352"/>
  <c r="J1721"/>
  <c r="BK1214"/>
  <c r="J1022"/>
  <c r="BK938"/>
  <c r="J775"/>
  <c r="J673"/>
  <c r="BK500"/>
  <c r="BK395"/>
  <c r="J1593"/>
  <c r="J1567"/>
  <c r="J686"/>
  <c r="BK1529"/>
  <c r="BK1097"/>
  <c r="J607"/>
  <c r="BK1950"/>
  <c r="BK1281"/>
  <c r="J1087"/>
  <c r="BK895"/>
  <c r="BK1235"/>
  <c r="J789"/>
  <c r="J676"/>
  <c r="J629"/>
  <c r="BK607"/>
  <c r="BK452"/>
  <c r="J353"/>
  <c r="J272"/>
  <c r="J174"/>
  <c r="BK1735"/>
  <c r="J2055"/>
  <c r="BK1315"/>
  <c r="BK639"/>
  <c r="BK466"/>
  <c r="J1156"/>
  <c r="BK709"/>
  <c r="BK613"/>
  <c r="BK486"/>
  <c r="J1355"/>
  <c r="BK1186"/>
  <c r="BK751"/>
  <c r="BK600"/>
  <c r="J288"/>
  <c r="J1097"/>
  <c r="J865"/>
  <c r="BK162"/>
  <c r="BK1321"/>
  <c r="BK1193"/>
  <c r="J1131"/>
  <c r="J867"/>
  <c r="J805"/>
  <c r="BK692"/>
  <c r="BK629"/>
  <c r="BK549"/>
  <c r="BK490"/>
  <c r="J350"/>
  <c r="BK157"/>
  <c r="J1262"/>
  <c r="BK986"/>
  <c r="J605"/>
  <c r="BK585"/>
  <c r="BK503"/>
  <c r="BK154"/>
  <c r="J1222"/>
  <c r="BK1624"/>
  <c r="BK1551"/>
  <c r="BK1474"/>
  <c r="J1446"/>
  <c r="BK1339"/>
  <c r="BK1218"/>
  <c r="BK1179"/>
  <c r="BK1148"/>
  <c r="J1063"/>
  <c r="BK980"/>
  <c r="BK842"/>
  <c r="BK800"/>
  <c r="J765"/>
  <c r="J701"/>
  <c r="BK669"/>
  <c r="J395"/>
  <c r="BK1773"/>
  <c r="BK1590"/>
  <c r="J1394"/>
  <c r="BK1178"/>
  <c r="J938"/>
  <c r="BK680"/>
  <c r="BK421"/>
  <c r="J2040"/>
  <c r="J1164"/>
  <c r="J969"/>
  <c r="BK871"/>
  <c r="J739"/>
  <c r="BK713"/>
  <c r="BK637"/>
  <c r="J555"/>
  <c r="BK512"/>
  <c r="BK423"/>
  <c r="BK202"/>
  <c r="J170"/>
  <c r="J1749"/>
  <c r="J1261"/>
  <c r="BK1173"/>
  <c r="J1143"/>
  <c r="BK2060"/>
  <c r="BK2055"/>
  <c r="BK2050"/>
  <c r="J1950"/>
  <c r="BK1831"/>
  <c r="BK1769"/>
  <c r="J1729"/>
  <c r="J1450"/>
  <c r="BK1210"/>
  <c r="J1187"/>
  <c r="BK941"/>
  <c r="J787"/>
  <c r="J674"/>
  <c r="J490"/>
  <c r="J451"/>
  <c r="BK367"/>
  <c r="BK233"/>
  <c r="J1106"/>
  <c r="BK769"/>
  <c r="J514"/>
  <c r="BK1174"/>
  <c r="BK1151"/>
  <c r="J875"/>
  <c r="BK663"/>
  <c r="BK564"/>
  <c r="BK1404"/>
  <c r="BK1196"/>
  <c r="BK1131"/>
  <c r="BK860"/>
  <c r="BK696"/>
  <c r="J474"/>
  <c r="BK1379"/>
  <c r="BK925"/>
  <c r="J736"/>
  <c r="J486"/>
  <c r="J1346"/>
  <c r="BK1262"/>
  <c r="BK1187"/>
  <c r="J1128"/>
  <c r="BK949"/>
  <c r="J757"/>
  <c r="BK665"/>
  <c r="J619"/>
  <c r="BK537"/>
  <c r="J452"/>
  <c r="BK405"/>
  <c r="BK1361"/>
  <c r="J1238"/>
  <c r="BK1162"/>
  <c r="J709"/>
  <c r="J537"/>
  <c r="BK480"/>
  <c r="BK272"/>
  <c r="J1218"/>
  <c r="J1094"/>
  <c r="J857"/>
  <c r="J712"/>
  <c r="BK552"/>
  <c r="BK411"/>
  <c r="BK1586"/>
  <c r="J1566"/>
  <c r="BK1128"/>
  <c r="BK944"/>
  <c r="BK867"/>
  <c r="BK858"/>
  <c r="J852"/>
  <c r="J839"/>
  <c r="J783"/>
  <c r="BK736"/>
  <c r="J732"/>
  <c r="J685"/>
  <c r="J681"/>
  <c r="BK673"/>
  <c r="J672"/>
  <c r="BK666"/>
  <c r="J653"/>
  <c r="BK619"/>
  <c r="BK605"/>
  <c r="J571"/>
  <c r="BK558"/>
  <c r="BK534"/>
  <c r="BK474"/>
  <c r="BK425"/>
  <c r="J399"/>
  <c r="BK379"/>
  <c r="BK296"/>
  <c r="J1680"/>
  <c r="J1933"/>
  <c r="J1275"/>
  <c r="J1175"/>
  <c r="BK932"/>
  <c r="J648"/>
  <c r="BK359"/>
  <c r="J2048"/>
  <c r="J1864"/>
  <c r="BK1761"/>
  <c r="J1287"/>
  <c r="J1227"/>
  <c r="BK1108"/>
  <c r="J1037"/>
  <c r="J944"/>
  <c r="J929"/>
  <c r="BK813"/>
  <c r="J754"/>
  <c r="J684"/>
  <c r="J456"/>
  <c r="J1831"/>
  <c r="J1641"/>
  <c r="J1535"/>
  <c r="J1462"/>
  <c r="BK1428"/>
  <c r="J1210"/>
  <c r="BK1152"/>
  <c r="BK1023"/>
  <c r="J731"/>
  <c r="BK670"/>
  <c r="BK660"/>
  <c r="J625"/>
  <c r="J552"/>
  <c r="BK472"/>
  <c r="J359"/>
  <c r="BK300"/>
  <c r="J204"/>
  <c r="J1897"/>
  <c r="J1726"/>
  <c r="BK1219"/>
  <c r="BK1171"/>
  <c r="BK969"/>
  <c r="J2058"/>
  <c r="J2051"/>
  <c r="BK1955"/>
  <c r="J1789"/>
  <c r="J1757"/>
  <c r="J1719"/>
  <c r="BK1328"/>
  <c r="J1196"/>
  <c r="J1102"/>
  <c r="J937"/>
  <c r="J743"/>
  <c r="BK657"/>
  <c r="BK610"/>
  <c r="J464"/>
  <c r="BK402"/>
  <c r="J300"/>
  <c r="J162"/>
  <c r="J1281"/>
  <c r="J777"/>
  <c r="BK567"/>
  <c r="BK315"/>
  <c r="J1163"/>
  <c r="BK959"/>
  <c r="BK678"/>
  <c r="J610"/>
  <c r="J466"/>
  <c r="BK1335"/>
  <c r="BK1184"/>
  <c r="BK1094"/>
  <c r="J637"/>
  <c r="J583"/>
  <c r="BK1225"/>
  <c r="J983"/>
  <c r="J719"/>
  <c r="BK399"/>
  <c r="J1352"/>
  <c r="BK1233"/>
  <c r="BK1175"/>
  <c r="J1073"/>
  <c r="J863"/>
  <c r="BK797"/>
  <c r="BK715"/>
  <c r="J657"/>
  <c r="J567"/>
  <c r="J487"/>
  <c r="J446"/>
  <c r="J214"/>
  <c r="BK1346"/>
  <c r="J1202"/>
  <c r="BK731"/>
  <c r="J561"/>
  <c r="BK514"/>
  <c r="BK445"/>
  <c r="BK353"/>
  <c r="J157"/>
  <c l="1" r="BK153"/>
  <c r="R153"/>
  <c r="T316"/>
  <c r="T489"/>
  <c r="P656"/>
  <c r="BK735"/>
  <c r="J735"/>
  <c r="J109"/>
  <c r="T735"/>
  <c r="BK750"/>
  <c r="J750"/>
  <c r="J111"/>
  <c r="BK768"/>
  <c r="J768"/>
  <c r="J112"/>
  <c r="R768"/>
  <c r="P786"/>
  <c r="BK1155"/>
  <c r="J1155"/>
  <c r="J115"/>
  <c r="P1189"/>
  <c r="T1221"/>
  <c r="T1274"/>
  <c r="P1512"/>
  <c r="BK173"/>
  <c r="J173"/>
  <c r="J99"/>
  <c r="T444"/>
  <c r="R489"/>
  <c r="R656"/>
  <c r="P735"/>
  <c r="BK742"/>
  <c r="J742"/>
  <c r="J110"/>
  <c r="T742"/>
  <c r="R750"/>
  <c r="BK786"/>
  <c r="J786"/>
  <c r="J113"/>
  <c r="T786"/>
  <c r="P1155"/>
  <c r="R1189"/>
  <c r="P1221"/>
  <c r="P1264"/>
  <c r="R1274"/>
  <c r="BK1449"/>
  <c r="J1449"/>
  <c r="J122"/>
  <c r="R1589"/>
  <c r="P153"/>
  <c r="BK316"/>
  <c r="J316"/>
  <c r="J100"/>
  <c r="R444"/>
  <c r="R455"/>
  <c r="R459"/>
  <c r="BK574"/>
  <c r="J574"/>
  <c r="J106"/>
  <c r="BK644"/>
  <c r="J644"/>
  <c r="J107"/>
  <c r="T644"/>
  <c r="P856"/>
  <c r="R1155"/>
  <c r="BK1209"/>
  <c r="J1209"/>
  <c r="J117"/>
  <c r="R1221"/>
  <c r="R1264"/>
  <c r="T1264"/>
  <c r="R1348"/>
  <c r="T1449"/>
  <c r="T1589"/>
  <c r="T153"/>
  <c r="R316"/>
  <c r="BK455"/>
  <c r="J455"/>
  <c r="J102"/>
  <c r="T455"/>
  <c r="T459"/>
  <c r="T574"/>
  <c r="P644"/>
  <c r="R856"/>
  <c r="BK1189"/>
  <c r="J1189"/>
  <c r="J116"/>
  <c r="P1209"/>
  <c r="T1209"/>
  <c r="P1274"/>
  <c r="T1348"/>
  <c r="BK1512"/>
  <c r="J1512"/>
  <c r="J123"/>
  <c r="P1589"/>
  <c r="P1797"/>
  <c r="T173"/>
  <c r="P444"/>
  <c r="P489"/>
  <c r="T656"/>
  <c r="R735"/>
  <c r="P742"/>
  <c r="P750"/>
  <c r="T750"/>
  <c r="T768"/>
  <c r="R786"/>
  <c r="T1155"/>
  <c r="BK1221"/>
  <c r="J1221"/>
  <c r="J118"/>
  <c r="BK1264"/>
  <c r="J1264"/>
  <c r="J119"/>
  <c r="BK1348"/>
  <c r="J1348"/>
  <c r="J121"/>
  <c r="BK1589"/>
  <c r="J1589"/>
  <c r="J124"/>
  <c r="R1797"/>
  <c r="P316"/>
  <c r="BK459"/>
  <c r="BK656"/>
  <c r="J656"/>
  <c r="J108"/>
  <c r="R742"/>
  <c r="P768"/>
  <c r="T1512"/>
  <c r="R173"/>
  <c r="BK444"/>
  <c r="J444"/>
  <c r="J101"/>
  <c r="P455"/>
  <c r="P459"/>
  <c r="P574"/>
  <c r="BK856"/>
  <c r="J856"/>
  <c r="J114"/>
  <c r="R1449"/>
  <c r="R2039"/>
  <c r="P173"/>
  <c r="BK489"/>
  <c r="J489"/>
  <c r="J105"/>
  <c r="R574"/>
  <c r="R644"/>
  <c r="T856"/>
  <c r="T1189"/>
  <c r="R1209"/>
  <c r="BK1274"/>
  <c r="J1274"/>
  <c r="J120"/>
  <c r="P1348"/>
  <c r="P1449"/>
  <c r="R1512"/>
  <c r="BK1797"/>
  <c r="J1797"/>
  <c r="J125"/>
  <c r="T1797"/>
  <c r="BK2039"/>
  <c r="J2039"/>
  <c r="J126"/>
  <c r="P2039"/>
  <c r="T2039"/>
  <c r="BK2054"/>
  <c r="J2054"/>
  <c r="J128"/>
  <c r="BK2057"/>
  <c r="J2057"/>
  <c r="J130"/>
  <c r="BK2059"/>
  <c r="J2059"/>
  <c r="J131"/>
  <c r="E85"/>
  <c r="F91"/>
  <c r="J92"/>
  <c r="J147"/>
  <c r="BF159"/>
  <c r="BF269"/>
  <c r="BF411"/>
  <c r="BF428"/>
  <c r="BF449"/>
  <c r="BF486"/>
  <c r="BF512"/>
  <c r="BF545"/>
  <c r="BF552"/>
  <c r="BF561"/>
  <c r="BF575"/>
  <c r="BF585"/>
  <c r="BF695"/>
  <c r="BF765"/>
  <c r="BF780"/>
  <c r="BF839"/>
  <c r="BF941"/>
  <c r="BF947"/>
  <c r="BF1143"/>
  <c r="BF1156"/>
  <c r="BF1158"/>
  <c r="BF1245"/>
  <c r="BF1252"/>
  <c r="BF1352"/>
  <c r="J89"/>
  <c r="BF331"/>
  <c r="BF418"/>
  <c r="BF421"/>
  <c r="BF446"/>
  <c r="BF452"/>
  <c r="BF456"/>
  <c r="BF487"/>
  <c r="BF516"/>
  <c r="BF607"/>
  <c r="BF648"/>
  <c r="BF653"/>
  <c r="BF696"/>
  <c r="BF713"/>
  <c r="BF740"/>
  <c r="BF748"/>
  <c r="BF800"/>
  <c r="BF803"/>
  <c r="BF821"/>
  <c r="BF932"/>
  <c r="BF946"/>
  <c r="BF1022"/>
  <c r="BF1037"/>
  <c r="BF1053"/>
  <c r="BF1131"/>
  <c r="BF1133"/>
  <c r="BF1163"/>
  <c r="BF1173"/>
  <c r="BF1230"/>
  <c r="BF1251"/>
  <c r="BF1358"/>
  <c r="F92"/>
  <c r="BF257"/>
  <c r="BF288"/>
  <c r="BF425"/>
  <c r="BF528"/>
  <c r="BF560"/>
  <c r="BF625"/>
  <c r="BF739"/>
  <c r="BF854"/>
  <c r="BF875"/>
  <c r="BF1063"/>
  <c r="BF1104"/>
  <c r="BF1206"/>
  <c r="BF1253"/>
  <c r="BF1261"/>
  <c r="BF214"/>
  <c r="BF347"/>
  <c r="BF350"/>
  <c r="BF359"/>
  <c r="BF572"/>
  <c r="BF595"/>
  <c r="BF605"/>
  <c r="BF639"/>
  <c r="BF647"/>
  <c r="BF649"/>
  <c r="BF654"/>
  <c r="BF672"/>
  <c r="BF699"/>
  <c r="BF720"/>
  <c r="BF852"/>
  <c r="BF873"/>
  <c r="BF1013"/>
  <c r="BF1108"/>
  <c r="BF1170"/>
  <c r="BF1174"/>
  <c r="BF1176"/>
  <c r="BF1299"/>
  <c r="BF1305"/>
  <c r="BF1315"/>
  <c r="BF1328"/>
  <c r="BF1361"/>
  <c r="BF1394"/>
  <c r="BF1238"/>
  <c r="BF1255"/>
  <c r="BF1345"/>
  <c r="BF1355"/>
  <c r="BF448"/>
  <c r="BF658"/>
  <c r="BF743"/>
  <c r="BF757"/>
  <c r="BF1087"/>
  <c r="BF1148"/>
  <c r="BF1164"/>
  <c r="BF1165"/>
  <c r="BF1167"/>
  <c r="BF1171"/>
  <c r="BF1187"/>
  <c r="BF1193"/>
  <c r="BF1222"/>
  <c r="BF1247"/>
  <c r="BF154"/>
  <c r="BF162"/>
  <c r="BF395"/>
  <c r="BF460"/>
  <c r="BF474"/>
  <c r="BF476"/>
  <c r="BF490"/>
  <c r="BF555"/>
  <c r="BF564"/>
  <c r="BF663"/>
  <c r="BF669"/>
  <c r="BF678"/>
  <c r="BF684"/>
  <c r="BF692"/>
  <c r="BF857"/>
  <c r="BF865"/>
  <c r="BF937"/>
  <c r="BF942"/>
  <c r="BF944"/>
  <c r="BF949"/>
  <c r="BF959"/>
  <c r="BF1094"/>
  <c r="BF1128"/>
  <c r="BF1162"/>
  <c r="BF1179"/>
  <c r="BF1182"/>
  <c r="BF1202"/>
  <c r="BF1218"/>
  <c r="BF1287"/>
  <c r="BF1296"/>
  <c r="BF1335"/>
  <c r="BF1339"/>
  <c r="BF1367"/>
  <c r="BF1379"/>
  <c r="BF1397"/>
  <c r="BF1400"/>
  <c r="BF1410"/>
  <c r="BF157"/>
  <c r="BF168"/>
  <c r="BF170"/>
  <c r="BF272"/>
  <c r="BF312"/>
  <c r="BF387"/>
  <c r="BF423"/>
  <c r="BF430"/>
  <c r="BF457"/>
  <c r="BF472"/>
  <c r="BF534"/>
  <c r="BF537"/>
  <c r="BF610"/>
  <c r="BF660"/>
  <c r="BF665"/>
  <c r="BF666"/>
  <c r="BF732"/>
  <c r="BF775"/>
  <c r="BF777"/>
  <c r="BF869"/>
  <c r="BF1019"/>
  <c r="BF1023"/>
  <c r="BF1043"/>
  <c r="BF1219"/>
  <c r="BF1519"/>
  <c r="BF1721"/>
  <c r="BF1729"/>
  <c r="BF1735"/>
  <c r="BF1738"/>
  <c r="BF1741"/>
  <c r="BF1749"/>
  <c r="BF1757"/>
  <c r="BF1798"/>
  <c r="BF1930"/>
  <c r="BF1947"/>
  <c r="BF1950"/>
  <c r="BF1952"/>
  <c r="BF1955"/>
  <c r="BF2048"/>
  <c r="BF2051"/>
  <c r="BF2055"/>
  <c r="BF2058"/>
  <c r="BF746"/>
  <c r="BF747"/>
  <c r="BF751"/>
  <c r="BF772"/>
  <c r="BF969"/>
  <c r="BF983"/>
  <c r="BF989"/>
  <c r="BF1005"/>
  <c r="BF1152"/>
  <c r="BF1153"/>
  <c r="BF1224"/>
  <c r="BF1513"/>
  <c r="BF1525"/>
  <c r="BF1541"/>
  <c r="BF1547"/>
  <c r="BF1777"/>
  <c r="BF2060"/>
  <c r="BF174"/>
  <c r="BF188"/>
  <c r="BF202"/>
  <c r="BF233"/>
  <c r="BF238"/>
  <c r="BF304"/>
  <c r="BF315"/>
  <c r="BF353"/>
  <c r="BF466"/>
  <c r="BF500"/>
  <c r="BF503"/>
  <c r="BF514"/>
  <c r="BF629"/>
  <c r="BF641"/>
  <c r="BF642"/>
  <c r="BF667"/>
  <c r="BF681"/>
  <c r="BF712"/>
  <c r="BF867"/>
  <c r="BF871"/>
  <c r="BF929"/>
  <c r="BF980"/>
  <c r="BF1089"/>
  <c r="BF1110"/>
  <c r="BF1161"/>
  <c r="BF1214"/>
  <c r="BF1235"/>
  <c r="BF1265"/>
  <c r="BF1281"/>
  <c r="BF1446"/>
  <c r="BF1593"/>
  <c r="BF1598"/>
  <c r="BF1611"/>
  <c r="BF1693"/>
  <c r="BF1726"/>
  <c r="BF1769"/>
  <c r="BF265"/>
  <c r="BF300"/>
  <c r="BF451"/>
  <c r="BF598"/>
  <c r="BF613"/>
  <c r="BF652"/>
  <c r="BF787"/>
  <c r="BF797"/>
  <c r="BF823"/>
  <c r="BF940"/>
  <c r="BF1097"/>
  <c r="BF1151"/>
  <c r="BF1184"/>
  <c r="BF1190"/>
  <c r="BF1196"/>
  <c r="BF1233"/>
  <c r="BF1732"/>
  <c r="BF1773"/>
  <c r="BF1785"/>
  <c r="BF1789"/>
  <c r="BF1831"/>
  <c r="BF1864"/>
  <c r="BF1897"/>
  <c r="BF1933"/>
  <c r="BF1988"/>
  <c r="BF2021"/>
  <c r="BF2040"/>
  <c r="BF2050"/>
  <c r="BF402"/>
  <c r="BF524"/>
  <c r="BF569"/>
  <c r="BF600"/>
  <c r="BF619"/>
  <c r="BF685"/>
  <c r="BF689"/>
  <c r="BF719"/>
  <c r="BF731"/>
  <c r="BF831"/>
  <c r="BF860"/>
  <c r="BF986"/>
  <c r="BF997"/>
  <c r="BF1040"/>
  <c r="BF1092"/>
  <c r="BF1210"/>
  <c r="BF1227"/>
  <c r="BF1242"/>
  <c r="BF1346"/>
  <c r="BF1440"/>
  <c r="BF1546"/>
  <c r="BF1560"/>
  <c r="BF1563"/>
  <c r="BF1577"/>
  <c r="BF1586"/>
  <c r="BF1667"/>
  <c r="BF1706"/>
  <c r="BF1761"/>
  <c r="BF280"/>
  <c r="BF356"/>
  <c r="BF379"/>
  <c r="BF436"/>
  <c r="BF464"/>
  <c r="BF480"/>
  <c r="BF670"/>
  <c r="BF680"/>
  <c r="BF686"/>
  <c r="BF709"/>
  <c r="BF710"/>
  <c r="BF728"/>
  <c r="BF754"/>
  <c r="BF783"/>
  <c r="BF805"/>
  <c r="BF813"/>
  <c r="BF935"/>
  <c r="BF1073"/>
  <c r="BF1102"/>
  <c r="BF1106"/>
  <c r="BF1146"/>
  <c r="BF1186"/>
  <c r="BF1204"/>
  <c r="BF1225"/>
  <c r="BF1275"/>
  <c r="BF1311"/>
  <c r="BF1321"/>
  <c r="BF1450"/>
  <c r="BF1456"/>
  <c r="BF1480"/>
  <c r="BF1492"/>
  <c r="BF1495"/>
  <c r="BF1529"/>
  <c r="BF1428"/>
  <c r="BF1447"/>
  <c r="BF1719"/>
  <c r="BF1349"/>
  <c r="BF1404"/>
  <c r="BF1551"/>
  <c r="BF1566"/>
  <c r="BF1567"/>
  <c r="BF1580"/>
  <c r="BF1587"/>
  <c r="BF1624"/>
  <c r="BF1641"/>
  <c r="BF296"/>
  <c r="BF367"/>
  <c r="BF373"/>
  <c r="BF405"/>
  <c r="BF445"/>
  <c r="BF602"/>
  <c r="BF632"/>
  <c r="BF636"/>
  <c r="BF637"/>
  <c r="BF645"/>
  <c r="BF657"/>
  <c r="BF662"/>
  <c r="BF673"/>
  <c r="BF676"/>
  <c r="BF701"/>
  <c r="BF769"/>
  <c r="BF789"/>
  <c r="BF858"/>
  <c r="BF895"/>
  <c r="BF925"/>
  <c r="BF943"/>
  <c r="BF1016"/>
  <c r="BF1140"/>
  <c r="BF1175"/>
  <c r="BF1177"/>
  <c r="BF1178"/>
  <c r="BF1262"/>
  <c r="BF1268"/>
  <c r="BF1293"/>
  <c r="BF1535"/>
  <c r="BF1654"/>
  <c r="BF1680"/>
  <c r="BF1723"/>
  <c r="BF1199"/>
  <c r="BF1240"/>
  <c r="BF1386"/>
  <c r="BF1422"/>
  <c r="BF1434"/>
  <c r="BF1468"/>
  <c r="BF1500"/>
  <c r="BF1503"/>
  <c r="BF1509"/>
  <c r="BF1510"/>
  <c r="BF1554"/>
  <c r="BF1571"/>
  <c r="BF1590"/>
  <c r="BF1416"/>
  <c r="BF1462"/>
  <c r="BF1474"/>
  <c r="BF1486"/>
  <c r="BF204"/>
  <c r="BF317"/>
  <c r="BF399"/>
  <c r="BF496"/>
  <c r="BF509"/>
  <c r="BF549"/>
  <c r="BF558"/>
  <c r="BF567"/>
  <c r="BF571"/>
  <c r="BF583"/>
  <c r="BF597"/>
  <c r="BF674"/>
  <c r="BF715"/>
  <c r="BF733"/>
  <c r="BF736"/>
  <c r="BF766"/>
  <c r="BF784"/>
  <c r="BF842"/>
  <c r="BF863"/>
  <c r="BF938"/>
  <c r="BF1098"/>
  <c r="BF1100"/>
  <c r="BF1118"/>
  <c r="BF1137"/>
  <c r="BF1249"/>
  <c r="F33"/>
  <c i="1" r="AZ95"/>
  <c r="AZ94"/>
  <c r="AV94"/>
  <c r="AK29"/>
  <c i="2" r="F36"/>
  <c i="1" r="BC95"/>
  <c r="BC94"/>
  <c r="W32"/>
  <c i="2" r="J33"/>
  <c i="1" r="AV95"/>
  <c i="2" r="F35"/>
  <c i="1" r="BB95"/>
  <c r="BB94"/>
  <c r="W31"/>
  <c i="2" r="F37"/>
  <c i="1" r="BD95"/>
  <c r="BD94"/>
  <c r="W33"/>
  <c i="2" l="1" r="BK458"/>
  <c r="J458"/>
  <c r="J103"/>
  <c r="T458"/>
  <c r="T152"/>
  <c r="T151"/>
  <c r="R458"/>
  <c r="P458"/>
  <c r="P152"/>
  <c r="R152"/>
  <c r="R151"/>
  <c r="BK152"/>
  <c r="J153"/>
  <c r="J98"/>
  <c r="J459"/>
  <c r="J104"/>
  <c r="BK2056"/>
  <c r="J2056"/>
  <c r="J129"/>
  <c i="1" r="AY94"/>
  <c r="AX94"/>
  <c i="2" r="F34"/>
  <c i="1" r="BA95"/>
  <c r="BA94"/>
  <c r="AW94"/>
  <c r="AK30"/>
  <c r="W29"/>
  <c i="2" r="J34"/>
  <c i="1" r="AW95"/>
  <c r="AT95"/>
  <c i="2" l="1" r="P151"/>
  <c i="1" r="AU95"/>
  <c i="2" r="BK151"/>
  <c r="J151"/>
  <c r="J96"/>
  <c r="J152"/>
  <c r="J97"/>
  <c i="1" r="AU94"/>
  <c r="W30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<sst xmlns="http://schemas.openxmlformats.org/spreadsheetml/2006/main">
  <si>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</si>
  <si>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</si>
  <si>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</si>
  <si>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</si>
  <si>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</si>
  <si>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{ca2547bd-8d6f-444f-ad6b-3b42158e8763}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</si>
  <si>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</si>
  <si>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</si>
  <si>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</si>
  <si>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</si>
  <si>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</si>
  <si>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</si>
  <si>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</si>
  <si>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</si>
  <si>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</si>
  <si>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</si>
  <si>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</si>
  <si>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</si>
  <si>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</si>
  <si>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</si>
  <si>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</si>
  <si>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</si>
  <si>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</si>
  <si>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1. 6. 2025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</si>
  <si>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</si>
  <si>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</si>
  <si>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</si>
  <si>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</si>
  <si>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</si>
  <si>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</si>
  <si>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</si>
  <si>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</si>
  <si>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</si>
  <si>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</si>
  <si>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</si>
  <si>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</si>
  <si>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</si>
  <si>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</si>
  <si>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</si>
  <si>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</si>
  <si>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</si>
  <si>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</si>
  <si>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</si>
  <si>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</si>
  <si>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</si>
  <si>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</si>
  <si>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</si>
  <si>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</si>
  <si>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</si>
  <si>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</si>
  <si>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</si>
  <si>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</si>
  <si>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</si>
  <si>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</si>
  <si>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</si>
  <si>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</si>
  <si>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</si>
  <si>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</si>
  <si>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</si>
  <si>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</si>
  <si>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</si>
  <si>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</si>
  <si>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</si>
  <si>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</si>
  <si>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</si>
  <si>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</si>
  <si>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</si>
  <si>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</si>
  <si>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</si>
  <si>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</si>
  <si>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</si>
  <si>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</si>
  <si>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</si>
  <si>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</si>
  <si>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</si>
  <si>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</si>
  <si>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</si>
  <si>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</si>
  <si>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</si>
  <si>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Bělohorská 1650/98, byt č.6</t>
  </si>
  <si>
    <t>STA</t>
  </si>
  <si>
    <t>1</t>
  </si>
  <si>
    <t>{b119b980-9460-4f5a-a8bc-d3333ac4b1cd}</t>
  </si>
  <si>
    <t>KRYCÍ LIST SOUPISU PRACÍ</t>
  </si>
  <si>
    <t>Objekt:</t>
  </si>
  <si>
    <t>01 - Bělohorská 1650/98, byt č.6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</si>
  <si>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</si>
  <si>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</si>
  <si>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</si>
  <si>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</si>
  <si>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</si>
  <si>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</si>
  <si>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</si>
  <si>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</si>
  <si>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</si>
  <si>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</si>
  <si>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</si>
  <si>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</si>
  <si>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</si>
  <si>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</si>
  <si>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</si>
  <si>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</si>
  <si>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</si>
  <si>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</si>
  <si>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</si>
  <si>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</si>
  <si>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</si>
  <si>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</si>
  <si>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</si>
  <si>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</si>
  <si>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</si>
  <si>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</si>
  <si>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</si>
  <si>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</si>
  <si>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</si>
  <si>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</si>
  <si>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</si>
  <si>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</si>
  <si>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</si>
  <si>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</si>
  <si>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</si>
  <si>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</si>
  <si>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</si>
  <si>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</si>
  <si>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</si>
  <si>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</si>
  <si>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</si>
  <si>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</si>
  <si>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</si>
  <si>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</si>
  <si>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</si>
  <si>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</si>
  <si>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</si>
  <si>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</si>
  <si>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</si>
  <si>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</si>
  <si>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</si>
  <si>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</si>
  <si>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</si>
  <si>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</si>
  <si>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</si>
  <si>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</si>
  <si>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</si>
  <si>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</si>
  <si>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</si>
  <si>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</si>
  <si>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č. 12 nebo výšky do 120 mm</t>
  </si>
  <si>
    <t>t</t>
  </si>
  <si>
    <t>4</t>
  </si>
  <si>
    <t>2</t>
  </si>
  <si>
    <t>273294545</t>
  </si>
  <si>
    <t>VV</t>
  </si>
  <si>
    <t>Překlady nad novými dveřmi do koupelnya WC</t>
  </si>
  <si>
    <t>4,47*1,2*2/1000*2</t>
  </si>
  <si>
    <t>M</t>
  </si>
  <si>
    <t>13010422</t>
  </si>
  <si>
    <t>úhelník ocelový rovnostranný jakost S235JR (11 375) 50x50x6mm</t>
  </si>
  <si>
    <t>8</t>
  </si>
  <si>
    <t>54976907</t>
  </si>
  <si>
    <t>0,021*1,1 'Přepočtené koeficientem množství</t>
  </si>
  <si>
    <t>340235212</t>
  </si>
  <si>
    <t>Zazdívka otvorů v příčkách nebo stěnách pl do 0,0225 m2 cihlami plnými tl přes 100 mm</t>
  </si>
  <si>
    <t>kus</t>
  </si>
  <si>
    <t>-2059397545</t>
  </si>
  <si>
    <t>Prostupy ZTI a elektro, odvětrávací mřížky</t>
  </si>
  <si>
    <t>4+6+2</t>
  </si>
  <si>
    <t>340239212</t>
  </si>
  <si>
    <t>Zazdívka otvorů v příčkách nebo stěnách pl přes 1 do 4 m2 cihlami plnými tl přes 100 mm</t>
  </si>
  <si>
    <t>m2</t>
  </si>
  <si>
    <t>-159201520</t>
  </si>
  <si>
    <t>Dozdění příček po výměně zárubní v koupelně a na WC</t>
  </si>
  <si>
    <t>1,5*2</t>
  </si>
  <si>
    <t>Po plynoměru</t>
  </si>
  <si>
    <t>Součet</t>
  </si>
  <si>
    <t>5</t>
  </si>
  <si>
    <t>342291121</t>
  </si>
  <si>
    <t>Ukotvení příček k cihelným konstrukcím plochými kotvami</t>
  </si>
  <si>
    <t>m</t>
  </si>
  <si>
    <t>-624185472</t>
  </si>
  <si>
    <t>6</t>
  </si>
  <si>
    <t>346272236.XLA</t>
  </si>
  <si>
    <t>Přizdívka z tvárnic Ytong Klasik tl 100 mm</t>
  </si>
  <si>
    <t>254504009</t>
  </si>
  <si>
    <t>Obezdívka WC nádržky</t>
  </si>
  <si>
    <t>1,2</t>
  </si>
  <si>
    <t>Úpravy povrchů, podlahy a osazování výplní</t>
  </si>
  <si>
    <t>7</t>
  </si>
  <si>
    <t>611131121</t>
  </si>
  <si>
    <t>Penetrační disperzní nátěr vnitřních stropů nanášený ručně</t>
  </si>
  <si>
    <t>1382738566</t>
  </si>
  <si>
    <t>Chodba 101</t>
  </si>
  <si>
    <t>5,93*1,45</t>
  </si>
  <si>
    <t>WC 102</t>
  </si>
  <si>
    <t>1,32*0,85</t>
  </si>
  <si>
    <t>Koupelna 103</t>
  </si>
  <si>
    <t>1,83*1,6+0,75*0,15</t>
  </si>
  <si>
    <t>Ložnice 104</t>
  </si>
  <si>
    <t>3,15*4,17</t>
  </si>
  <si>
    <t>obývací pokoj 106</t>
  </si>
  <si>
    <t>4,78*4,15+1*0,38+0,15*2,08-0,55*0,4</t>
  </si>
  <si>
    <t>Kuchyně 107</t>
  </si>
  <si>
    <t>2,85*5,23+1*0,405+0,6*0,55</t>
  </si>
  <si>
    <t>611311131</t>
  </si>
  <si>
    <t>Vápenný štuk vnitřních rovných stropů tloušťky do 3 mm</t>
  </si>
  <si>
    <t>2042858446</t>
  </si>
  <si>
    <t>9</t>
  </si>
  <si>
    <t>611315111</t>
  </si>
  <si>
    <t>Vápenná hladká omítka rýh ve stropech š do 150 mm</t>
  </si>
  <si>
    <t>903088423</t>
  </si>
  <si>
    <t>10*0,1</t>
  </si>
  <si>
    <t>10</t>
  </si>
  <si>
    <t>612131101</t>
  </si>
  <si>
    <t>Cementový postřik vnitřních stěn nanášený celoplošně ručně</t>
  </si>
  <si>
    <t>-1919119528</t>
  </si>
  <si>
    <t>Koupelna pod obklad</t>
  </si>
  <si>
    <t>(1,83*2+1,6*2+0,15*2)*2,4-0,7*2</t>
  </si>
  <si>
    <t>WC pod obklad</t>
  </si>
  <si>
    <t>(0,85*2+1,32*2)*1,5-0,7*1,5</t>
  </si>
  <si>
    <t>Kuchyně po obkladu</t>
  </si>
  <si>
    <t>2*0,6+1,5*1,5</t>
  </si>
  <si>
    <t>Nadpraží okna ložnice</t>
  </si>
  <si>
    <t>11</t>
  </si>
  <si>
    <t>612131121</t>
  </si>
  <si>
    <t>Penetrační disperzní nátěr vnitřních stěn nanášený ručně</t>
  </si>
  <si>
    <t>-2075029571</t>
  </si>
  <si>
    <t>Chodba</t>
  </si>
  <si>
    <t>(5,93*2+1,45*2)*3,157-0,8*2*4-0,7*2*2</t>
  </si>
  <si>
    <t>WC</t>
  </si>
  <si>
    <t>(0,85*2+1,32*2)*3,196-0,7*2</t>
  </si>
  <si>
    <t xml:space="preserve">Koupelna </t>
  </si>
  <si>
    <t>(1,83*2+1,6*2+0,15*2)*3,196-0,7*2</t>
  </si>
  <si>
    <t>Ložnice</t>
  </si>
  <si>
    <t>(3,15*2+4,17*2)*3,191-2,1*1,45-0,8*2,15-0,8*2+0,2*(2,1+1,45*2)</t>
  </si>
  <si>
    <t>Obývací pokoj</t>
  </si>
  <si>
    <t>(4,78*2+4,15*2+0,15*2+0,38*2)*2,98-2,08*1,48-1,3*2-0,8*2+0,2*(2,08+1,48*2)</t>
  </si>
  <si>
    <t>Kuchyně</t>
  </si>
  <si>
    <t>(5,23*2+2,85*2+0,405*2)*2,98+(0,55*2+0,6)*2,8-2,08*1,45-0,8*2+0,2*(2,08+1,5*2)</t>
  </si>
  <si>
    <t>Odpočet obkladů</t>
  </si>
  <si>
    <t>-((1,83*2+1,6*2+0,15*2)*2,4-0,7*2)</t>
  </si>
  <si>
    <t>-((0,85*2+1,32*2)*1,5-0,7*1,5)</t>
  </si>
  <si>
    <t>612142001</t>
  </si>
  <si>
    <t>Pletivo sklovláknité vnitřních stěn vtlačené do tmelu</t>
  </si>
  <si>
    <t>123201017</t>
  </si>
  <si>
    <t>Nádržka WC</t>
  </si>
  <si>
    <t>13</t>
  </si>
  <si>
    <t>612311131</t>
  </si>
  <si>
    <t>Vápenný štuk vnitřních stěn tloušťky do 3 mm</t>
  </si>
  <si>
    <t>-1238439871</t>
  </si>
  <si>
    <t>-((1,83*2+1,6*2+0,15*2)*2-0,7*2)</t>
  </si>
  <si>
    <t>14</t>
  </si>
  <si>
    <t>612315111</t>
  </si>
  <si>
    <t>Vápenná hladká omítka rýh ve stěnách š do 150 mm</t>
  </si>
  <si>
    <t>-1348784533</t>
  </si>
  <si>
    <t>Kanalizace připojovací</t>
  </si>
  <si>
    <t>16*0,15</t>
  </si>
  <si>
    <t>Vodovod</t>
  </si>
  <si>
    <t>38,5*0,15</t>
  </si>
  <si>
    <t>Elektro</t>
  </si>
  <si>
    <t>180*0,03</t>
  </si>
  <si>
    <t>15</t>
  </si>
  <si>
    <t>612315211</t>
  </si>
  <si>
    <t>Vápenná hladká omítka malých ploch do 0,09 m2 na stěnách</t>
  </si>
  <si>
    <t>-339862126</t>
  </si>
  <si>
    <t>Prostupy, otlučená místa v omítce místností</t>
  </si>
  <si>
    <t>30</t>
  </si>
  <si>
    <t>16</t>
  </si>
  <si>
    <t>612315215</t>
  </si>
  <si>
    <t>Vápenná hladká omítka malých ploch přes 1 do 4 m2 na stěnách</t>
  </si>
  <si>
    <t>780097903</t>
  </si>
  <si>
    <t>Nadpraží ložnice</t>
  </si>
  <si>
    <t>17</t>
  </si>
  <si>
    <t>612321121</t>
  </si>
  <si>
    <t>Vápenocementová omítka hladká jednovrstvá vnitřních stěn nanášená ručně</t>
  </si>
  <si>
    <t>1748854149</t>
  </si>
  <si>
    <t>18</t>
  </si>
  <si>
    <t>631341151</t>
  </si>
  <si>
    <t>Doplnění dosavadních mazanin plochy do 1 m2 betonem lehkým keramickým tl do 80 mm</t>
  </si>
  <si>
    <t>m3</t>
  </si>
  <si>
    <t>1715926866</t>
  </si>
  <si>
    <t>Koupelna</t>
  </si>
  <si>
    <t>1*0,08</t>
  </si>
  <si>
    <t>0,5*0,08</t>
  </si>
  <si>
    <t>19</t>
  </si>
  <si>
    <t>631362022</t>
  </si>
  <si>
    <t>Výztuž mazanin z kompozitních sítí D drátu 3 mm velikost ok 100 x 100 mm</t>
  </si>
  <si>
    <t>1180531266</t>
  </si>
  <si>
    <t>1,5</t>
  </si>
  <si>
    <t>0,5</t>
  </si>
  <si>
    <t>20</t>
  </si>
  <si>
    <t>632481213</t>
  </si>
  <si>
    <t>Separační vrstva z PE fólie</t>
  </si>
  <si>
    <t>-1148286857</t>
  </si>
  <si>
    <t>Mezi OSB deskami v ložnici</t>
  </si>
  <si>
    <t>635211221</t>
  </si>
  <si>
    <t>Násyp tl do 20 mm pod plovoucí nebo tepelně izolační vrstvy podlah z keramzitu</t>
  </si>
  <si>
    <t>1002002382</t>
  </si>
  <si>
    <t>22</t>
  </si>
  <si>
    <t>635211411</t>
  </si>
  <si>
    <t>Doplnění násypů pod podlahy, mazaniny a dlažby perlitem pl do 2 m2</t>
  </si>
  <si>
    <t>1383155313</t>
  </si>
  <si>
    <t>2*0,15</t>
  </si>
  <si>
    <t>0,5*0,15</t>
  </si>
  <si>
    <t>1*0,15</t>
  </si>
  <si>
    <t>23</t>
  </si>
  <si>
    <t>642942111</t>
  </si>
  <si>
    <t>Osazování zárubní nebo rámů dveřních kovových do 2,5 m2 na MC</t>
  </si>
  <si>
    <t>-1607794893</t>
  </si>
  <si>
    <t>Koupelna a WC</t>
  </si>
  <si>
    <t>1+1</t>
  </si>
  <si>
    <t>24</t>
  </si>
  <si>
    <t>55331486</t>
  </si>
  <si>
    <t>zárubeň jednokřídlá ocelová pro zdění tl stěny 110-150mm rozměru 700/1970, 2100mm</t>
  </si>
  <si>
    <t>-1777146989</t>
  </si>
  <si>
    <t>Ostatní konstrukce a práce, bourání</t>
  </si>
  <si>
    <t>25</t>
  </si>
  <si>
    <t>949101111</t>
  </si>
  <si>
    <t>Lešení pomocné pro objekty pozemních staveb s lešeňovou podlahou v do 1,9 m zatížení do 150 kg/m2</t>
  </si>
  <si>
    <t>-72696207</t>
  </si>
  <si>
    <t>26</t>
  </si>
  <si>
    <t>952901111</t>
  </si>
  <si>
    <t>Vyčištění budov bytové a občanské výstavby při výšce podlaží do 4 m</t>
  </si>
  <si>
    <t>2116196764</t>
  </si>
  <si>
    <t>Balkon</t>
  </si>
  <si>
    <t>2,1*1,35</t>
  </si>
  <si>
    <t>27</t>
  </si>
  <si>
    <t>952902021</t>
  </si>
  <si>
    <t>Čištění budov zametení hladkých podlah</t>
  </si>
  <si>
    <t>837255785</t>
  </si>
  <si>
    <t>Denní úklid společných prostor</t>
  </si>
  <si>
    <t>100*45</t>
  </si>
  <si>
    <t>28</t>
  </si>
  <si>
    <t>952903001</t>
  </si>
  <si>
    <t>Čištění budov odstranění ptačího nebo netopýřího trusu z podlahy</t>
  </si>
  <si>
    <t>1665633105</t>
  </si>
  <si>
    <t>2,5*1,5</t>
  </si>
  <si>
    <t>29</t>
  </si>
  <si>
    <t>952905212</t>
  </si>
  <si>
    <t>Mechanické očištění podlah od nánosu bahna</t>
  </si>
  <si>
    <t>-2016256951</t>
  </si>
  <si>
    <t>962031132</t>
  </si>
  <si>
    <t>Bourání příček nebo přizdívek z cihel pálených tl do 100 mm</t>
  </si>
  <si>
    <t>1120910375</t>
  </si>
  <si>
    <t>Obezdění vany</t>
  </si>
  <si>
    <t>1,8*0,6</t>
  </si>
  <si>
    <t>31</t>
  </si>
  <si>
    <t>965042131</t>
  </si>
  <si>
    <t>Bourání podkladů pod dlažby nebo mazanin betonových nebo z litého asfaltu tl do 100 mm pl do 4 m2</t>
  </si>
  <si>
    <t>445606532</t>
  </si>
  <si>
    <t>32</t>
  </si>
  <si>
    <t>965046111</t>
  </si>
  <si>
    <t>Broušení stávajících betonových podlah úběr do 3 mm</t>
  </si>
  <si>
    <t>-1437139314</t>
  </si>
  <si>
    <t>33</t>
  </si>
  <si>
    <t>965046119</t>
  </si>
  <si>
    <t>Příplatek k broušení stávajících betonových podlah za každý další 1 mm úběru</t>
  </si>
  <si>
    <t>-247362557</t>
  </si>
  <si>
    <t>34</t>
  </si>
  <si>
    <t>965081223</t>
  </si>
  <si>
    <t>Bourání podlah z dlaždic keramických nebo xylolitových tl přes 10 mm plochy přes 1 m2</t>
  </si>
  <si>
    <t>1879798975</t>
  </si>
  <si>
    <t>35</t>
  </si>
  <si>
    <t>965082923</t>
  </si>
  <si>
    <t>Odstranění násypů pod podlahami tl do 100 mm pl přes 2 m2</t>
  </si>
  <si>
    <t>2092079788</t>
  </si>
  <si>
    <t>36</t>
  </si>
  <si>
    <t>968072455</t>
  </si>
  <si>
    <t>Vybourání kovových dveřních zárubní pl do 2 m2</t>
  </si>
  <si>
    <t>190469839</t>
  </si>
  <si>
    <t>0,65*2*2</t>
  </si>
  <si>
    <t>37</t>
  </si>
  <si>
    <t>971033231</t>
  </si>
  <si>
    <t>Vybourání otvorů ve zdivu cihelném pl do 0,0225 m2 na MVC nebo MV tl do 150 mm</t>
  </si>
  <si>
    <t>1180759871</t>
  </si>
  <si>
    <t>Prostupy ZTI a elektro</t>
  </si>
  <si>
    <t>38</t>
  </si>
  <si>
    <t>971033261</t>
  </si>
  <si>
    <t>Vybourání otvorů ve zdivu cihelném pl do 0,0225 m2 na MVC nebo MV tl do 600 mm</t>
  </si>
  <si>
    <t>1887181830</t>
  </si>
  <si>
    <t xml:space="preserve">Prostupy ZTI </t>
  </si>
  <si>
    <t>39</t>
  </si>
  <si>
    <t>974031132</t>
  </si>
  <si>
    <t>Vysekání rýh ve zdivu cihelném hl do 50 mm š do 70 mm</t>
  </si>
  <si>
    <t>952956435</t>
  </si>
  <si>
    <t>Kanalizace umyvadlo</t>
  </si>
  <si>
    <t>38,5</t>
  </si>
  <si>
    <t>40</t>
  </si>
  <si>
    <t>974031153</t>
  </si>
  <si>
    <t>Vysekání rýh ve zdivu cihelném hl do 100 mm š do 100 mm</t>
  </si>
  <si>
    <t>-459366335</t>
  </si>
  <si>
    <t>Kanalizace</t>
  </si>
  <si>
    <t>Kuchyň dřez,myčka,pračka</t>
  </si>
  <si>
    <t>41</t>
  </si>
  <si>
    <t>974042554</t>
  </si>
  <si>
    <t>Vysekání rýh v dlažbě betonové nebo jiné monolitické hl do 100 mm š do 150 mm</t>
  </si>
  <si>
    <t>-1926817600</t>
  </si>
  <si>
    <t>Přívod vody z WC přes chodbu do kuchyně</t>
  </si>
  <si>
    <t>42</t>
  </si>
  <si>
    <t>974082112</t>
  </si>
  <si>
    <t>Vysekání rýh pro ploché vodiče v omítce MV nebo MVC stěn š do 30 mm</t>
  </si>
  <si>
    <t>1273551919</t>
  </si>
  <si>
    <t>230</t>
  </si>
  <si>
    <t>43</t>
  </si>
  <si>
    <t>974082172</t>
  </si>
  <si>
    <t>Vysekání rýh pro ploché vodiče v omítce MV nebo MVC stropů š do 30 mm</t>
  </si>
  <si>
    <t>211216603</t>
  </si>
  <si>
    <t>44</t>
  </si>
  <si>
    <t>977132111</t>
  </si>
  <si>
    <t>Vyvrtání otvorů pro elektroinstalační krabice ve stěnách z cihel hloubky do 60 mm</t>
  </si>
  <si>
    <t>-1856409536</t>
  </si>
  <si>
    <t>krabice elektro</t>
  </si>
  <si>
    <t>57</t>
  </si>
  <si>
    <t>45</t>
  </si>
  <si>
    <t>977311112</t>
  </si>
  <si>
    <t>Řezání stávajících betonových mazanin nevyztužených hl do 100 mm</t>
  </si>
  <si>
    <t>-1262940824</t>
  </si>
  <si>
    <t>46</t>
  </si>
  <si>
    <t>978013191</t>
  </si>
  <si>
    <t>Otlučení (osekání) vnitřní vápenné nebo vápenocementové omítky stěn v rozsahu přes 50 do 100 %</t>
  </si>
  <si>
    <t>-924450</t>
  </si>
  <si>
    <t>Koupelna pod obklad neobložené plocha</t>
  </si>
  <si>
    <t>(1,83*2+1,6*2+0,15*2)*(2,4-1,5)-0,7*2</t>
  </si>
  <si>
    <t>Ložnice nadpraží okna</t>
  </si>
  <si>
    <t>47</t>
  </si>
  <si>
    <t>978059541</t>
  </si>
  <si>
    <t>Odsekání a odebrání obkladů stěn z vnitřních obkládaček plochy přes 1 m2</t>
  </si>
  <si>
    <t>1719479422</t>
  </si>
  <si>
    <t>(1,83*2+1,6*2+0,15*2)*1,56-0,65*1,56</t>
  </si>
  <si>
    <t>WC obklad</t>
  </si>
  <si>
    <t>(0,85*2+1,32*2)*1,53-0,65*1,53</t>
  </si>
  <si>
    <t xml:space="preserve">Kuchyně  obklad</t>
  </si>
  <si>
    <t>997</t>
  </si>
  <si>
    <t>Přesun sutě</t>
  </si>
  <si>
    <t>48</t>
  </si>
  <si>
    <t>997013214</t>
  </si>
  <si>
    <t>Vnitrostaveništní doprava suti a vybouraných hmot pro budovy v přes 12 do 15 m ručně</t>
  </si>
  <si>
    <t>-1352426924</t>
  </si>
  <si>
    <t>49</t>
  </si>
  <si>
    <t>997013219</t>
  </si>
  <si>
    <t>Příplatek k vnitrostaveništní dopravě suti a vybouraných hmot za zvětšenou dopravu suti ZKD 10 m</t>
  </si>
  <si>
    <t>-947741471</t>
  </si>
  <si>
    <t>6,829*2 'Přepočtené koeficientem množství</t>
  </si>
  <si>
    <t>50</t>
  </si>
  <si>
    <t>997013501</t>
  </si>
  <si>
    <t>Odvoz suti a vybouraných hmot na skládku nebo meziskládku do 1 km se složením</t>
  </si>
  <si>
    <t>-507054741</t>
  </si>
  <si>
    <t>51</t>
  </si>
  <si>
    <t>997013509</t>
  </si>
  <si>
    <t>Příplatek k odvozu suti a vybouraných hmot na skládku ZKD 1 km přes 1 km</t>
  </si>
  <si>
    <t>1884924640</t>
  </si>
  <si>
    <t>6,829*19 'Přepočtené koeficientem množství</t>
  </si>
  <si>
    <t>52</t>
  </si>
  <si>
    <t>997013631</t>
  </si>
  <si>
    <t>Poplatek za uložení na skládce (skládkovné) stavebního odpadu směsného kód odpadu 17 09 04</t>
  </si>
  <si>
    <t>867490891</t>
  </si>
  <si>
    <t>53</t>
  </si>
  <si>
    <t>997013843</t>
  </si>
  <si>
    <t>Poplatek za uložení na skládce (skládkovné) odpadu po otryskávání s obsahem nebezpečných látek kód odpadu 12 01 16</t>
  </si>
  <si>
    <t>449738837</t>
  </si>
  <si>
    <t>Ptačí trus</t>
  </si>
  <si>
    <t>0,15</t>
  </si>
  <si>
    <t>998</t>
  </si>
  <si>
    <t>Přesun hmot</t>
  </si>
  <si>
    <t>54</t>
  </si>
  <si>
    <t>998018002</t>
  </si>
  <si>
    <t>Přesun hmot pro budovy ruční pro budovy v přes 6 do 12 m</t>
  </si>
  <si>
    <t>789409623</t>
  </si>
  <si>
    <t>55</t>
  </si>
  <si>
    <t>998018011</t>
  </si>
  <si>
    <t>Příplatek k ručnímu přesunu hmot pro budovy zděné za zvětšený přesun ZKD 100 m</t>
  </si>
  <si>
    <t>-180503268</t>
  </si>
  <si>
    <t>PSV</t>
  </si>
  <si>
    <t>Práce a dodávky PSV</t>
  </si>
  <si>
    <t>711</t>
  </si>
  <si>
    <t>Izolace proti vodě, vlhkosti a plynům</t>
  </si>
  <si>
    <t>56</t>
  </si>
  <si>
    <t>711199101</t>
  </si>
  <si>
    <t>Provedení těsnícího pásu do spoje dilatační nebo styčné spáry podlaha - stěna</t>
  </si>
  <si>
    <t>1887683945</t>
  </si>
  <si>
    <t xml:space="preserve">Koupelna  - styk podlahy s obkladem</t>
  </si>
  <si>
    <t>1,83*2+1,6*2+0,15*2</t>
  </si>
  <si>
    <t>28355022</t>
  </si>
  <si>
    <t>páska pružná těsnící hydroizolační š do 125mm</t>
  </si>
  <si>
    <t>1073325145</t>
  </si>
  <si>
    <t>7,16*1,05 'Přepočtené koeficientem množství</t>
  </si>
  <si>
    <t>58</t>
  </si>
  <si>
    <t>711199102</t>
  </si>
  <si>
    <t>Provedení těsnícího koutu pro vnější nebo vnitřní roh spáry podlaha - stěna</t>
  </si>
  <si>
    <t>-1343500673</t>
  </si>
  <si>
    <t>Koupelna kout</t>
  </si>
  <si>
    <t>Koupelna roh</t>
  </si>
  <si>
    <t>59</t>
  </si>
  <si>
    <t>59054242</t>
  </si>
  <si>
    <t>páska pružná těsnící hydroizolační -kout</t>
  </si>
  <si>
    <t>870606124</t>
  </si>
  <si>
    <t>15,8730158730159*0,315 'Přepočtené koeficientem množství</t>
  </si>
  <si>
    <t>60</t>
  </si>
  <si>
    <t>59054004</t>
  </si>
  <si>
    <t>páska pružná těsnící hydroizolační-roh</t>
  </si>
  <si>
    <t>1371840411</t>
  </si>
  <si>
    <t>61</t>
  </si>
  <si>
    <t>711493111</t>
  </si>
  <si>
    <t>Izolace proti podpovrchové a tlakové vodě vodorovná těsnicí hmotou dvousložkovou na bázi cementu</t>
  </si>
  <si>
    <t>-781148709</t>
  </si>
  <si>
    <t>Koupelna podlaha</t>
  </si>
  <si>
    <t>1,83*1,6+0,15*0,75</t>
  </si>
  <si>
    <t>62</t>
  </si>
  <si>
    <t>711493121</t>
  </si>
  <si>
    <t>Izolace proti podpovrchové a tlakové vodě svislá těsnicí hmotou dvousložkovou na bázi cementu</t>
  </si>
  <si>
    <t>1728155507</t>
  </si>
  <si>
    <t xml:space="preserve">Koupelna  - soklík</t>
  </si>
  <si>
    <t>(1,83*2+1,6*2+0,15*2)*0,15</t>
  </si>
  <si>
    <t>Za sprchovým koutem</t>
  </si>
  <si>
    <t>(1+0,9)*2,5</t>
  </si>
  <si>
    <t>63</t>
  </si>
  <si>
    <t>998711122</t>
  </si>
  <si>
    <t>Přesun hmot tonážní pro izolace proti vodě, vlhkosti a plynům ruční v objektech v přes 6 do 12 m</t>
  </si>
  <si>
    <t>1461170653</t>
  </si>
  <si>
    <t>64</t>
  </si>
  <si>
    <t>998711129</t>
  </si>
  <si>
    <t>Příplatek k ručnímu přesunu hmot tonážnímu pro izolace proti vodě, vlhkosti a plynům za zvětšený přesun ZKD 50 m</t>
  </si>
  <si>
    <t>2056745610</t>
  </si>
  <si>
    <t>0,049*2 'Přepočtené koeficientem množství</t>
  </si>
  <si>
    <t>721</t>
  </si>
  <si>
    <t>Zdravotechnika - vnitřní kanalizace</t>
  </si>
  <si>
    <t>65</t>
  </si>
  <si>
    <t>721170972</t>
  </si>
  <si>
    <t>Potrubí z PVC krácení trub DN 50</t>
  </si>
  <si>
    <t>-1648536704</t>
  </si>
  <si>
    <t xml:space="preserve">Kuchyně  dřez</t>
  </si>
  <si>
    <t>Koupelna umyvadlo</t>
  </si>
  <si>
    <t>66</t>
  </si>
  <si>
    <t>721170973</t>
  </si>
  <si>
    <t>Potrubí z PVC krácení trub DN 70</t>
  </si>
  <si>
    <t>-953662634</t>
  </si>
  <si>
    <t>Vana</t>
  </si>
  <si>
    <t>67</t>
  </si>
  <si>
    <t>721170974</t>
  </si>
  <si>
    <t>Potrubí z PVC krácení trub DN 110</t>
  </si>
  <si>
    <t>862236547</t>
  </si>
  <si>
    <t>68</t>
  </si>
  <si>
    <t>721171803</t>
  </si>
  <si>
    <t>Demontáž potrubí z PVC D do 75</t>
  </si>
  <si>
    <t>719477085</t>
  </si>
  <si>
    <t>Koupelna vana a umyvadlo</t>
  </si>
  <si>
    <t>1+2</t>
  </si>
  <si>
    <t>Kuchyně dřez</t>
  </si>
  <si>
    <t>2,5</t>
  </si>
  <si>
    <t>69</t>
  </si>
  <si>
    <t>721171808</t>
  </si>
  <si>
    <t>Demontáž potrubí z PVC D přes 75 do 114</t>
  </si>
  <si>
    <t>-678967588</t>
  </si>
  <si>
    <t>70</t>
  </si>
  <si>
    <t>721171905</t>
  </si>
  <si>
    <t>Potrubí z PP vsazení odbočky do hrdla DN 110</t>
  </si>
  <si>
    <t>-308815533</t>
  </si>
  <si>
    <t>71</t>
  </si>
  <si>
    <t>721171915</t>
  </si>
  <si>
    <t>Potrubí z PP propojení potrubí DN 110</t>
  </si>
  <si>
    <t>-2133123638</t>
  </si>
  <si>
    <t>72</t>
  </si>
  <si>
    <t>721174042</t>
  </si>
  <si>
    <t>Potrubí kanalizační z PP připojovací DN 40</t>
  </si>
  <si>
    <t>-1116237097</t>
  </si>
  <si>
    <t>Umyvadlo</t>
  </si>
  <si>
    <t>Odpad bojler koupelna</t>
  </si>
  <si>
    <t>Odpad bojler kuchyně</t>
  </si>
  <si>
    <t>73</t>
  </si>
  <si>
    <t>721174043</t>
  </si>
  <si>
    <t>Potrubí kanalizační z PP připojovací DN 50</t>
  </si>
  <si>
    <t>1593755664</t>
  </si>
  <si>
    <t>Kuchyň dřez, myčka a pračka -část rozvodu</t>
  </si>
  <si>
    <t>74</t>
  </si>
  <si>
    <t>721174044</t>
  </si>
  <si>
    <t>Potrubí kanalizační z PP připojovací DN 75</t>
  </si>
  <si>
    <t>280720975</t>
  </si>
  <si>
    <t>Sprcha</t>
  </si>
  <si>
    <t>Část rozvodu a napojení kuchyně</t>
  </si>
  <si>
    <t>75</t>
  </si>
  <si>
    <t>721174045</t>
  </si>
  <si>
    <t>Potrubí kanalizační z PP připojovací DN 110</t>
  </si>
  <si>
    <t>890085925</t>
  </si>
  <si>
    <t>76</t>
  </si>
  <si>
    <t>721194104</t>
  </si>
  <si>
    <t>Vyvedení a upevnění odpadních výpustek DN 40</t>
  </si>
  <si>
    <t>-29567542</t>
  </si>
  <si>
    <t>77</t>
  </si>
  <si>
    <t>721194105</t>
  </si>
  <si>
    <t>Vyvedení a upevnění odpadních výpustek DN 50</t>
  </si>
  <si>
    <t>-61941781</t>
  </si>
  <si>
    <t>Dřez, myčka, pračka</t>
  </si>
  <si>
    <t>1+1+1</t>
  </si>
  <si>
    <t>78</t>
  </si>
  <si>
    <t>721194107</t>
  </si>
  <si>
    <t>Vyvedení a upevnění odpadních výpustek DN 70</t>
  </si>
  <si>
    <t>1052208804</t>
  </si>
  <si>
    <t>79</t>
  </si>
  <si>
    <t>721194109</t>
  </si>
  <si>
    <t>Vyvedení a upevnění odpadních výpustek DN 110</t>
  </si>
  <si>
    <t>1306848425</t>
  </si>
  <si>
    <t>80</t>
  </si>
  <si>
    <t>721219128</t>
  </si>
  <si>
    <t>Montáž odtokového sprchového žlabu délky do 1050 mm</t>
  </si>
  <si>
    <t>2009607776</t>
  </si>
  <si>
    <t>81</t>
  </si>
  <si>
    <t>APZ101850</t>
  </si>
  <si>
    <t>Sprchový žlab Alca 85 cm nerez APZ101-850</t>
  </si>
  <si>
    <t>1970608933</t>
  </si>
  <si>
    <t>82</t>
  </si>
  <si>
    <t>LINE850M</t>
  </si>
  <si>
    <t>Rošt Alca 85 cm nerez mat zebra LINE-850M</t>
  </si>
  <si>
    <t>-2040807226</t>
  </si>
  <si>
    <t>83</t>
  </si>
  <si>
    <t>721229111</t>
  </si>
  <si>
    <t xml:space="preserve">Montáž zápachové uzávěrky pro pračku a myčku do DN 50  ostatní typ</t>
  </si>
  <si>
    <t>2080594122</t>
  </si>
  <si>
    <t>pračka + myčka</t>
  </si>
  <si>
    <t>84</t>
  </si>
  <si>
    <t>6000041890</t>
  </si>
  <si>
    <t>Sifon pračkový podomítkový</t>
  </si>
  <si>
    <t>2128767082</t>
  </si>
  <si>
    <t>85</t>
  </si>
  <si>
    <t>721290111</t>
  </si>
  <si>
    <t>Zkouška těsnosti potrubí kanalizace vodou DN do 125</t>
  </si>
  <si>
    <t>-530846518</t>
  </si>
  <si>
    <t>86</t>
  </si>
  <si>
    <t>721910912</t>
  </si>
  <si>
    <t>Pročištění odpadů svislých v jednom podlaží DN do 200</t>
  </si>
  <si>
    <t>-809395853</t>
  </si>
  <si>
    <t>87</t>
  </si>
  <si>
    <t>998721122</t>
  </si>
  <si>
    <t>Přesun hmot tonážní pro vnitřní kanalizaci ruční v objektech v přes 6 do 12 m</t>
  </si>
  <si>
    <t>-1561654574</t>
  </si>
  <si>
    <t>88</t>
  </si>
  <si>
    <t>998721129</t>
  </si>
  <si>
    <t>Příplatek k ručnímu přesunu hmot tonážnímu pro vnitřní kanalizaci za zvětšený přesun ZKD 50 m</t>
  </si>
  <si>
    <t>1773510918</t>
  </si>
  <si>
    <t>0,02*2 'Přepočtené koeficientem množství</t>
  </si>
  <si>
    <t>722</t>
  </si>
  <si>
    <t>Zdravotechnika - vnitřní vodovod</t>
  </si>
  <si>
    <t>89</t>
  </si>
  <si>
    <t>722170801</t>
  </si>
  <si>
    <t>Demontáž rozvodů vody z plastů D do 25</t>
  </si>
  <si>
    <t>394404978</t>
  </si>
  <si>
    <t>Kuchyně + přívod do kuchyně</t>
  </si>
  <si>
    <t>3+3,5</t>
  </si>
  <si>
    <t>90</t>
  </si>
  <si>
    <t>722171913</t>
  </si>
  <si>
    <t>Potrubí plastové odříznutí trubky D přes 20 do 25 mm</t>
  </si>
  <si>
    <t>2127099017</t>
  </si>
  <si>
    <t>91</t>
  </si>
  <si>
    <t>722174003</t>
  </si>
  <si>
    <t>Potrubí vodovodní plastové PPR svar polyfúze PN 16 D 25x3,5 mm</t>
  </si>
  <si>
    <t>-1594588076</t>
  </si>
  <si>
    <t>Koupelna sprcha, umyvadlo, bojler</t>
  </si>
  <si>
    <t>Kuchyně dřez, myčka, pračka,bojler</t>
  </si>
  <si>
    <t>přívod v podlaze z WC přes chodnu do kuchyně</t>
  </si>
  <si>
    <t>3,5</t>
  </si>
  <si>
    <t>92</t>
  </si>
  <si>
    <t>722179191</t>
  </si>
  <si>
    <t>Příplatek k rozvodu vody z plastů za malý rozsah prací na zakázce do 20 m</t>
  </si>
  <si>
    <t>soubor</t>
  </si>
  <si>
    <t>723809187</t>
  </si>
  <si>
    <t>93</t>
  </si>
  <si>
    <t>722179192</t>
  </si>
  <si>
    <t>Příplatek k rozvodu vody z plastů za potrubí do D 32 mm do 15 svarů</t>
  </si>
  <si>
    <t>-910469020</t>
  </si>
  <si>
    <t>94</t>
  </si>
  <si>
    <t>722181212</t>
  </si>
  <si>
    <t>Ochrana vodovodního potrubí přilepenými termoizolačními trubicemi z PE tl do 6 mm DN přes 22 do 32 mm</t>
  </si>
  <si>
    <t>479833269</t>
  </si>
  <si>
    <t>95</t>
  </si>
  <si>
    <t>722181851</t>
  </si>
  <si>
    <t>Demontáž termoizolačních trubic z trub D do 45</t>
  </si>
  <si>
    <t>-90842113</t>
  </si>
  <si>
    <t>23,5</t>
  </si>
  <si>
    <t>96</t>
  </si>
  <si>
    <t>722190401</t>
  </si>
  <si>
    <t>Vyvedení a upevnění výpustku DN do 25</t>
  </si>
  <si>
    <t>-1932893269</t>
  </si>
  <si>
    <t>dřez,sprcha, umyvadlo, myčka, pračka,WC,bojler koupelna,bojler kuchyně</t>
  </si>
  <si>
    <t>2+2+2+1+1+1+2+2</t>
  </si>
  <si>
    <t>97</t>
  </si>
  <si>
    <t>722190901</t>
  </si>
  <si>
    <t>Uzavření nebo otevření vodovodního potrubí při opravách</t>
  </si>
  <si>
    <t>1369447773</t>
  </si>
  <si>
    <t>98</t>
  </si>
  <si>
    <t>722220151</t>
  </si>
  <si>
    <t>Nástěnka závitová plastová PPR PN 20 DN 16 x G 1/2"</t>
  </si>
  <si>
    <t>-318072306</t>
  </si>
  <si>
    <t>wc, myčka, pračka,umyvadlo,dřez,bojler koupelna, bojler kuchyně</t>
  </si>
  <si>
    <t>1+1+1+2+2+2+2</t>
  </si>
  <si>
    <t>99</t>
  </si>
  <si>
    <t>722220161</t>
  </si>
  <si>
    <t>Nástěnný komplet plastový PPR PN 20 DN 20 x G 1/2"</t>
  </si>
  <si>
    <t>-1644916534</t>
  </si>
  <si>
    <t>sprcha</t>
  </si>
  <si>
    <t>100</t>
  </si>
  <si>
    <t>722220861</t>
  </si>
  <si>
    <t>Demontáž armatur závitových se dvěma závity G do 3/4</t>
  </si>
  <si>
    <t>109771000</t>
  </si>
  <si>
    <t xml:space="preserve">Rohový ventil  wc ,ohřívač vody, ventil pračka koupelna</t>
  </si>
  <si>
    <t>1+2+1</t>
  </si>
  <si>
    <t>Původní ventil u vodoměru</t>
  </si>
  <si>
    <t>101</t>
  </si>
  <si>
    <t>722220872</t>
  </si>
  <si>
    <t>Demontáž armatur závitových se dvěma závity a šroubením G přes 3/8 do 3/4</t>
  </si>
  <si>
    <t>177728091</t>
  </si>
  <si>
    <t>Hadice k WC</t>
  </si>
  <si>
    <t>Hadice bojleru</t>
  </si>
  <si>
    <t>102</t>
  </si>
  <si>
    <t>722232012</t>
  </si>
  <si>
    <t>Kohout kulový podomítkový G 3/4" PN 16 do 120°C vnitřní závit</t>
  </si>
  <si>
    <t>236175296</t>
  </si>
  <si>
    <t>Původní vodoměry</t>
  </si>
  <si>
    <t>103</t>
  </si>
  <si>
    <t>722232221</t>
  </si>
  <si>
    <t>Kohout kulový rohový G 1/2" PN 42 do 185°C plnoprůtokový s 2x vnějším závitem</t>
  </si>
  <si>
    <t>-427211002</t>
  </si>
  <si>
    <t>dřez, umyvadlo, ohřívač vody koupelna, ohřívač vody kuchyně</t>
  </si>
  <si>
    <t>2+2+2+2</t>
  </si>
  <si>
    <t>104</t>
  </si>
  <si>
    <t>722239101</t>
  </si>
  <si>
    <t>Montáž armatur vodovodních se dvěma závity G 1/2"</t>
  </si>
  <si>
    <t>1651075178</t>
  </si>
  <si>
    <t xml:space="preserve">hadice k umyvadlu a ohřívačům vody </t>
  </si>
  <si>
    <t>2+2+2</t>
  </si>
  <si>
    <t>105</t>
  </si>
  <si>
    <t>RAF.XF0050P</t>
  </si>
  <si>
    <t>hadice flexibilní XF0050P 3,8" délka 400 mm bal. 2 kusy</t>
  </si>
  <si>
    <t>-22878016</t>
  </si>
  <si>
    <t>109</t>
  </si>
  <si>
    <t>722290234</t>
  </si>
  <si>
    <t>Proplach a dezinfekce vodovodního potrubí DN do 80</t>
  </si>
  <si>
    <t>-1448810603</t>
  </si>
  <si>
    <t>110</t>
  </si>
  <si>
    <t>722290246</t>
  </si>
  <si>
    <t>Zkouška těsnosti vodovodního potrubí plastového DN do 40</t>
  </si>
  <si>
    <t>-1499016440</t>
  </si>
  <si>
    <t>111</t>
  </si>
  <si>
    <t>998722122</t>
  </si>
  <si>
    <t>Přesun hmot tonážní pro vnitřní vodovod ruční v objektech v přes 6 do 12 m</t>
  </si>
  <si>
    <t>-884132395</t>
  </si>
  <si>
    <t>112</t>
  </si>
  <si>
    <t>998722129</t>
  </si>
  <si>
    <t>Příplatek k ručnímu k přesunu hmot tonážnímu pro vnitřní vodovod za zvětšený přesun ZKD 50 m</t>
  </si>
  <si>
    <t>-1131804189</t>
  </si>
  <si>
    <t>0,054*2 'Přepočtené koeficientem množství</t>
  </si>
  <si>
    <t>723</t>
  </si>
  <si>
    <t>Zdravotechnika - vnitřní plynovod</t>
  </si>
  <si>
    <t>113</t>
  </si>
  <si>
    <t>723150802</t>
  </si>
  <si>
    <t>Demontáž potrubí ocelové hladké svařované D přes 32 do 44,5</t>
  </si>
  <si>
    <t>448630870</t>
  </si>
  <si>
    <t>114</t>
  </si>
  <si>
    <t>723160804</t>
  </si>
  <si>
    <t>Demontáž přípojka k plynoměru na závit bez ochozu G 1</t>
  </si>
  <si>
    <t>pár</t>
  </si>
  <si>
    <t>-1426729435</t>
  </si>
  <si>
    <t>115</t>
  </si>
  <si>
    <t>723160831</t>
  </si>
  <si>
    <t>Demontáž rozpěrky k plynoměru G 1</t>
  </si>
  <si>
    <t>-743755711</t>
  </si>
  <si>
    <t>116</t>
  </si>
  <si>
    <t>723229104</t>
  </si>
  <si>
    <t>Montáž armatur plynovodních s jedním závitem G 1" ostatní typ</t>
  </si>
  <si>
    <t>465283098</t>
  </si>
  <si>
    <t>zátka</t>
  </si>
  <si>
    <t>117</t>
  </si>
  <si>
    <t>31942687</t>
  </si>
  <si>
    <t>zátka mosaz 1"</t>
  </si>
  <si>
    <t>1118726547</t>
  </si>
  <si>
    <t>119</t>
  </si>
  <si>
    <t>998723122</t>
  </si>
  <si>
    <t>Přesun hmot tonážní pro vnitřní plynovod ruční v objektech v přes 6 do 12 m</t>
  </si>
  <si>
    <t>248574737</t>
  </si>
  <si>
    <t>120</t>
  </si>
  <si>
    <t>998723129</t>
  </si>
  <si>
    <t>Příplatek k ručnímu přesunu hmot tonážnímu pro vnitřní plynovod za zvětšený přesun ZKD 50 m</t>
  </si>
  <si>
    <t>1756119046</t>
  </si>
  <si>
    <t>0,001*2 'Přepočtené koeficientem množství</t>
  </si>
  <si>
    <t>725</t>
  </si>
  <si>
    <t>Zdravotechnika - zařizovací předměty</t>
  </si>
  <si>
    <t>121</t>
  </si>
  <si>
    <t>725110814</t>
  </si>
  <si>
    <t>Demontáž klozetu Kombi</t>
  </si>
  <si>
    <t>949467577</t>
  </si>
  <si>
    <t>122</t>
  </si>
  <si>
    <t>725119125</t>
  </si>
  <si>
    <t>Montáž klozetových mís závěsných na nosné stěny</t>
  </si>
  <si>
    <t>874376363</t>
  </si>
  <si>
    <t>123</t>
  </si>
  <si>
    <t>T007801</t>
  </si>
  <si>
    <t>Wc závěsné Ideal Standard Tesi zadní odpad T007801</t>
  </si>
  <si>
    <t>-1908987794</t>
  </si>
  <si>
    <t>124</t>
  </si>
  <si>
    <t>725119131</t>
  </si>
  <si>
    <t>Montáž klozetových sedátek standardních</t>
  </si>
  <si>
    <t>-1514354119</t>
  </si>
  <si>
    <t>125</t>
  </si>
  <si>
    <t>T352801</t>
  </si>
  <si>
    <t>WC prkénko Ideal Standard Tesi plast bílá T352801</t>
  </si>
  <si>
    <t>1587626050</t>
  </si>
  <si>
    <t>126</t>
  </si>
  <si>
    <t>725210821</t>
  </si>
  <si>
    <t>Demontáž umyvadel bez výtokových armatur</t>
  </si>
  <si>
    <t>-700387024</t>
  </si>
  <si>
    <t>127</t>
  </si>
  <si>
    <t>725219102</t>
  </si>
  <si>
    <t>Montáž umyvadla připevněného na šrouby do zdiva</t>
  </si>
  <si>
    <t>1281640277</t>
  </si>
  <si>
    <t>128</t>
  </si>
  <si>
    <t>109630001041</t>
  </si>
  <si>
    <t>Umyvadlo Laufen Pro S 60x46,5 cm otvor pro baterii uprostřed H8109630001041</t>
  </si>
  <si>
    <t>1710278050</t>
  </si>
  <si>
    <t>129</t>
  </si>
  <si>
    <t>725220851</t>
  </si>
  <si>
    <t>Demontáž van akrylátových</t>
  </si>
  <si>
    <t>-926532248</t>
  </si>
  <si>
    <t>130</t>
  </si>
  <si>
    <t>725244907</t>
  </si>
  <si>
    <t>Montáž zástěny sprchové rohové (sprchový kout)</t>
  </si>
  <si>
    <t>1777547555</t>
  </si>
  <si>
    <t>131</t>
  </si>
  <si>
    <t>SIKOTEXQ90CRT</t>
  </si>
  <si>
    <t>Sprchový kout čtverec 90x90 cm SAT TEX SIKOTEXQ90CRT</t>
  </si>
  <si>
    <t>491219956</t>
  </si>
  <si>
    <t>132</t>
  </si>
  <si>
    <t>725291653</t>
  </si>
  <si>
    <t>Montáž zásobníku toaletních papírů</t>
  </si>
  <si>
    <t>2027161917</t>
  </si>
  <si>
    <t>133</t>
  </si>
  <si>
    <t>SPI26</t>
  </si>
  <si>
    <t>Držák toaletního papíru SAT Cube Way chrom SPI26</t>
  </si>
  <si>
    <t>-434233627</t>
  </si>
  <si>
    <t>134</t>
  </si>
  <si>
    <t>725291666</t>
  </si>
  <si>
    <t>Montáž háčku</t>
  </si>
  <si>
    <t>1207070385</t>
  </si>
  <si>
    <t>135</t>
  </si>
  <si>
    <t>SPI22</t>
  </si>
  <si>
    <t>Dvojháček Optima Cube Way chrom SPI22</t>
  </si>
  <si>
    <t>-1424047216</t>
  </si>
  <si>
    <t>136</t>
  </si>
  <si>
    <t>725310823</t>
  </si>
  <si>
    <t>Demontáž dřez jednoduchý vestavěný v kuchyňských sestavách bez výtokových armatur</t>
  </si>
  <si>
    <t>-901924540</t>
  </si>
  <si>
    <t>137</t>
  </si>
  <si>
    <t>725530823</t>
  </si>
  <si>
    <t>Demontáž ohřívač elektrický tlakový přes 50 do 200 l</t>
  </si>
  <si>
    <t>845179141</t>
  </si>
  <si>
    <t>138</t>
  </si>
  <si>
    <t>725532116</t>
  </si>
  <si>
    <t>Elektrický ohřívač zásobníkový akumulační závěsný svislý 100 l / 2 kW</t>
  </si>
  <si>
    <t>-350344028</t>
  </si>
  <si>
    <t>139</t>
  </si>
  <si>
    <t>725535212</t>
  </si>
  <si>
    <t>Ventil pojistný G 3/4"</t>
  </si>
  <si>
    <t>1598626078</t>
  </si>
  <si>
    <t>140</t>
  </si>
  <si>
    <t>725535222</t>
  </si>
  <si>
    <t>Ventil pojistný bezpečnostní souprava s redukčním ventilem a výlevkou</t>
  </si>
  <si>
    <t>-1688900661</t>
  </si>
  <si>
    <t>Kuchyně ohřívač</t>
  </si>
  <si>
    <t>141</t>
  </si>
  <si>
    <t>725539201</t>
  </si>
  <si>
    <t>Montáž ohřívačů zásobníkových závěsných tlakových do 15 l</t>
  </si>
  <si>
    <t>1343986171</t>
  </si>
  <si>
    <t>142</t>
  </si>
  <si>
    <t>54132283</t>
  </si>
  <si>
    <t>ohřívač vody elektrický závěsný akumulační svislý příkon 10L 2kW</t>
  </si>
  <si>
    <t>-645745071</t>
  </si>
  <si>
    <t>143</t>
  </si>
  <si>
    <t>725610810</t>
  </si>
  <si>
    <t>Demontáž sporáků plynových</t>
  </si>
  <si>
    <t>279207344</t>
  </si>
  <si>
    <t>144</t>
  </si>
  <si>
    <t>725819202</t>
  </si>
  <si>
    <t>Montáž ventilů nástěnných G 3/4"</t>
  </si>
  <si>
    <t>972867188</t>
  </si>
  <si>
    <t>pračka a myčka</t>
  </si>
  <si>
    <t>145</t>
  </si>
  <si>
    <t>05440</t>
  </si>
  <si>
    <t>Pračkový ventil Schell Comfort 3/4" horní ovládání CR 05440</t>
  </si>
  <si>
    <t>-1047529166</t>
  </si>
  <si>
    <t>146</t>
  </si>
  <si>
    <t>725820801</t>
  </si>
  <si>
    <t>Demontáž baterie nástěnné do G 3 / 4</t>
  </si>
  <si>
    <t>2085898385</t>
  </si>
  <si>
    <t>147</t>
  </si>
  <si>
    <t>725829131</t>
  </si>
  <si>
    <t>Montáž baterie umyvadlové stojánkové G 1/2" ostatní typ</t>
  </si>
  <si>
    <t>-1088232932</t>
  </si>
  <si>
    <t>148</t>
  </si>
  <si>
    <t>902030</t>
  </si>
  <si>
    <t>Umyvadlová baterie Novaservis Titania Cosmos s clic-clacem chrom 90203,0</t>
  </si>
  <si>
    <t>-1524396480</t>
  </si>
  <si>
    <t>149</t>
  </si>
  <si>
    <t>725849411</t>
  </si>
  <si>
    <t>Montáž baterie sprchové nástěnná s nastavitelnou výškou sprchy</t>
  </si>
  <si>
    <t>629179233</t>
  </si>
  <si>
    <t>150</t>
  </si>
  <si>
    <t>902610E</t>
  </si>
  <si>
    <t>Sprchová baterie Novaservis Titani Cosmos Eco se sprchovým setem 150 mm chrom 90261,0E</t>
  </si>
  <si>
    <t>-1316426586</t>
  </si>
  <si>
    <t>151</t>
  </si>
  <si>
    <t>725859101</t>
  </si>
  <si>
    <t>Montáž ventilů odpadních do DN 32 pro zařizovací předměty</t>
  </si>
  <si>
    <t>464763559</t>
  </si>
  <si>
    <t>152</t>
  </si>
  <si>
    <t>50105000</t>
  </si>
  <si>
    <t>Hansgrohe soupravy Odtoková Push-Open pro 50105000</t>
  </si>
  <si>
    <t>-639739335</t>
  </si>
  <si>
    <t>153</t>
  </si>
  <si>
    <t>725860812</t>
  </si>
  <si>
    <t>Demontáž uzávěrů zápachu dvojitých</t>
  </si>
  <si>
    <t>1911553555</t>
  </si>
  <si>
    <t>Dřez</t>
  </si>
  <si>
    <t>154</t>
  </si>
  <si>
    <t>725869101</t>
  </si>
  <si>
    <t>Montáž zápachových uzávěrek umyvadlových do DN 40</t>
  </si>
  <si>
    <t>-1282208648</t>
  </si>
  <si>
    <t>155</t>
  </si>
  <si>
    <t>SIFMLUX</t>
  </si>
  <si>
    <t>Sifon umyvadlový Optima 5/4 CR SIFMLUX</t>
  </si>
  <si>
    <t>129284542</t>
  </si>
  <si>
    <t>156</t>
  </si>
  <si>
    <t>998725122</t>
  </si>
  <si>
    <t>Přesun hmot tonážní pro zařizovací předměty ruční v objektech v přes 6 do 12 m</t>
  </si>
  <si>
    <t>-810244928</t>
  </si>
  <si>
    <t>157</t>
  </si>
  <si>
    <t>998725129</t>
  </si>
  <si>
    <t>Příplatek k ručnímu přesunu hmot tonážnímu pro zařizovací předměty za zvětšený přesun ZKD 50 m</t>
  </si>
  <si>
    <t>1715942038</t>
  </si>
  <si>
    <t>0,171*2 'Přepočtené koeficientem množství</t>
  </si>
  <si>
    <t>726</t>
  </si>
  <si>
    <t>Zdravotechnika - předstěnové instalace</t>
  </si>
  <si>
    <t>158</t>
  </si>
  <si>
    <t>726111041</t>
  </si>
  <si>
    <t>Instalační předstěna - klozet s ovládáním shora v 820 mm závěsný do masivní zděné kce</t>
  </si>
  <si>
    <t>71689897</t>
  </si>
  <si>
    <t>159</t>
  </si>
  <si>
    <t>998726132</t>
  </si>
  <si>
    <t>Přesun hmot tonážní pro instalační prefabrikáty ruční v objektech v přes 6 do 12 m</t>
  </si>
  <si>
    <t>-1397943986</t>
  </si>
  <si>
    <t>160</t>
  </si>
  <si>
    <t>998726139</t>
  </si>
  <si>
    <t>Příplatek k ručnímu přesunu hmot tonážnímu pro instalační prefabrikáty za zvětšený přesun ZKD 50 m</t>
  </si>
  <si>
    <t>-296225321</t>
  </si>
  <si>
    <t>0,009*2 'Přepočtené koeficientem množství</t>
  </si>
  <si>
    <t>732</t>
  </si>
  <si>
    <t>Ústřední vytápění - strojovny</t>
  </si>
  <si>
    <t>161</t>
  </si>
  <si>
    <t>732490102</t>
  </si>
  <si>
    <t>Montáž sifonu pro odvod kondenzátu kotle</t>
  </si>
  <si>
    <t>-1352640312</t>
  </si>
  <si>
    <t>Bojler</t>
  </si>
  <si>
    <t>162</t>
  </si>
  <si>
    <t>55162005</t>
  </si>
  <si>
    <t>sifon podomítkový pro odvod kondenzátu</t>
  </si>
  <si>
    <t>903934155</t>
  </si>
  <si>
    <t>163</t>
  </si>
  <si>
    <t>998732122</t>
  </si>
  <si>
    <t>Přesun hmot tonážní pro strojovny ruční v objektech v přes 6 do 12 m</t>
  </si>
  <si>
    <t>1949048925</t>
  </si>
  <si>
    <t>164</t>
  </si>
  <si>
    <t>998732129</t>
  </si>
  <si>
    <t>Příplatek k ručnímu přesunu hmot tonážnímu pro strojovny za zvětšený přesun ZKD 50 m</t>
  </si>
  <si>
    <t>1242803952</t>
  </si>
  <si>
    <t>733</t>
  </si>
  <si>
    <t>Ústřední vytápění - rozvodné potrubí</t>
  </si>
  <si>
    <t>165</t>
  </si>
  <si>
    <t>733120815</t>
  </si>
  <si>
    <t>Demontáž potrubí ocelového hladkého D do 38</t>
  </si>
  <si>
    <t>-958868720</t>
  </si>
  <si>
    <t>koupelna</t>
  </si>
  <si>
    <t>166</t>
  </si>
  <si>
    <t>733191913</t>
  </si>
  <si>
    <t>Zaslepení potrubí ocelového závitového zavařením a skováním DN 15</t>
  </si>
  <si>
    <t>1268025119</t>
  </si>
  <si>
    <t>167</t>
  </si>
  <si>
    <t>733890102</t>
  </si>
  <si>
    <t>Zmrazení potrubí ocelového, měděného nebo plastového D přes 22 do 54 mm</t>
  </si>
  <si>
    <t>1317037165</t>
  </si>
  <si>
    <t>Pokoje</t>
  </si>
  <si>
    <t>2+2</t>
  </si>
  <si>
    <t>168</t>
  </si>
  <si>
    <t>998733122</t>
  </si>
  <si>
    <t>Přesun hmot tonážní pro rozvody potrubí ruční v objektech v přes 6 do 12 m</t>
  </si>
  <si>
    <t>1549388040</t>
  </si>
  <si>
    <t>169</t>
  </si>
  <si>
    <t>998733129</t>
  </si>
  <si>
    <t>Příplatek k ručnímu přesunu hmot tonážnímu pro rozvody potrubí za zvětšený přesun ZKD 50 m</t>
  </si>
  <si>
    <t>1246371929</t>
  </si>
  <si>
    <t>734</t>
  </si>
  <si>
    <t>Ústřední vytápění - armatury</t>
  </si>
  <si>
    <t>170</t>
  </si>
  <si>
    <t>734-1</t>
  </si>
  <si>
    <t>Demontáž, uložení a zpětná montáž měřičů tepla</t>
  </si>
  <si>
    <t>ks</t>
  </si>
  <si>
    <t>1138666270</t>
  </si>
  <si>
    <t>Demontáž 4 kusy a zpětná montáž 3 kusy</t>
  </si>
  <si>
    <t>171</t>
  </si>
  <si>
    <t>734200812</t>
  </si>
  <si>
    <t>Demontáž armatury závitové s jedním závitem přes G 1/2 do G 1</t>
  </si>
  <si>
    <t>2026227908</t>
  </si>
  <si>
    <t>Demontáž termohlavic</t>
  </si>
  <si>
    <t>172</t>
  </si>
  <si>
    <t>734221682</t>
  </si>
  <si>
    <t>Termostatická hlavice kapalinová PN 10 do 110°C otopných těles VK</t>
  </si>
  <si>
    <t>-1229271592</t>
  </si>
  <si>
    <t>173</t>
  </si>
  <si>
    <t>734291124</t>
  </si>
  <si>
    <t>Kohout plnící a vypouštěcí G 3/4 PN 10 do 90°C závitový</t>
  </si>
  <si>
    <t>-57054186</t>
  </si>
  <si>
    <t>Ohřívač vody</t>
  </si>
  <si>
    <t>174</t>
  </si>
  <si>
    <t>734421101</t>
  </si>
  <si>
    <t>Tlakoměr s pevným stonkem a zpětnou klapkou tlak 0-16 bar průměr 50 mm spodní připojení</t>
  </si>
  <si>
    <t>-1952753289</t>
  </si>
  <si>
    <t>175</t>
  </si>
  <si>
    <t>998734122</t>
  </si>
  <si>
    <t>Přesun hmot tonážní pro armatury ruční v objektech v přes 6 do 12 m</t>
  </si>
  <si>
    <t>750073437</t>
  </si>
  <si>
    <t>176</t>
  </si>
  <si>
    <t>998734129</t>
  </si>
  <si>
    <t>Příplatek k ručnímu přesunu hmot tonážnímu pro armatury za zvětšený přesun ZKD 50 m</t>
  </si>
  <si>
    <t>-2009590888</t>
  </si>
  <si>
    <t>0,002*2 'Přepočtené koeficientem množství</t>
  </si>
  <si>
    <t>735</t>
  </si>
  <si>
    <t>Ústřední vytápění - otopná tělesa</t>
  </si>
  <si>
    <t>177</t>
  </si>
  <si>
    <t>735000912</t>
  </si>
  <si>
    <t>Vyregulování ventilu nebo kohoutu dvojregulačního s termostatickým ovládáním</t>
  </si>
  <si>
    <t>1817023432</t>
  </si>
  <si>
    <t>178</t>
  </si>
  <si>
    <t>735111810</t>
  </si>
  <si>
    <t>Demontáž otopného tělesa litinového článkového</t>
  </si>
  <si>
    <t>1725791088</t>
  </si>
  <si>
    <t>0,35*12</t>
  </si>
  <si>
    <t>0,35*15</t>
  </si>
  <si>
    <t>0,35*7</t>
  </si>
  <si>
    <t>179</t>
  </si>
  <si>
    <t>735164511</t>
  </si>
  <si>
    <t>Montáž otopného tělesa trubkového na stěnu výšky tělesa do 1500 mm</t>
  </si>
  <si>
    <t>-1448496076</t>
  </si>
  <si>
    <t>Záměna radiátoru v koupelně</t>
  </si>
  <si>
    <t>180</t>
  </si>
  <si>
    <t>KRD.KLM12204500E10</t>
  </si>
  <si>
    <t>KORALUX LINEAR MAX-E 1220/0450</t>
  </si>
  <si>
    <t>1215434614</t>
  </si>
  <si>
    <t>181</t>
  </si>
  <si>
    <t>1193239</t>
  </si>
  <si>
    <t>REGULATOR TEPLOTY RE10A Z-SKV-0004</t>
  </si>
  <si>
    <t>-28472257</t>
  </si>
  <si>
    <t>182</t>
  </si>
  <si>
    <t>735191902</t>
  </si>
  <si>
    <t>Vyzkoušení otopných těles litinových po opravě tlakem</t>
  </si>
  <si>
    <t>-752373651</t>
  </si>
  <si>
    <t>183</t>
  </si>
  <si>
    <t>735191904</t>
  </si>
  <si>
    <t>Vyčištění otopných těles litinových proplachem vodou</t>
  </si>
  <si>
    <t>981870866</t>
  </si>
  <si>
    <t>184</t>
  </si>
  <si>
    <t>735191905</t>
  </si>
  <si>
    <t>Odvzdušnění otopných těles</t>
  </si>
  <si>
    <t>551931921</t>
  </si>
  <si>
    <t>185</t>
  </si>
  <si>
    <t>735191910</t>
  </si>
  <si>
    <t>Napuštění vody do otopných těles</t>
  </si>
  <si>
    <t>681972095</t>
  </si>
  <si>
    <t>186</t>
  </si>
  <si>
    <t>735192911</t>
  </si>
  <si>
    <t>Zpětná montáž otopných těles článkových litinových</t>
  </si>
  <si>
    <t>-2011106047</t>
  </si>
  <si>
    <t>187</t>
  </si>
  <si>
    <t>735221832</t>
  </si>
  <si>
    <t>Demontáž registru trubkového hladkého DN 80 dl do 3 m dvoupramenný</t>
  </si>
  <si>
    <t>-1273505964</t>
  </si>
  <si>
    <t>188</t>
  </si>
  <si>
    <t>735494811</t>
  </si>
  <si>
    <t>Vypuštění vody z otopných těles</t>
  </si>
  <si>
    <t>579232089</t>
  </si>
  <si>
    <t>189</t>
  </si>
  <si>
    <t>998735122</t>
  </si>
  <si>
    <t>Přesun hmot tonážní pro otopná tělesa ruční v objektech v přes 6 do 12 m</t>
  </si>
  <si>
    <t>-164604348</t>
  </si>
  <si>
    <t>190</t>
  </si>
  <si>
    <t>998735129</t>
  </si>
  <si>
    <t>Příplatek k ručnímu přesunu hmot tonážnímu pro otopná tělesa za zvětšený přesun ZKD 50 m</t>
  </si>
  <si>
    <t>666728644</t>
  </si>
  <si>
    <t>0,15*2 'Přepočtené koeficientem množství</t>
  </si>
  <si>
    <t>741</t>
  </si>
  <si>
    <t>Elektroinstalace - silnoproud</t>
  </si>
  <si>
    <t>192</t>
  </si>
  <si>
    <t>741-2</t>
  </si>
  <si>
    <t>Demontáž původních rozvodů elektro</t>
  </si>
  <si>
    <t>-1483766598</t>
  </si>
  <si>
    <t>193</t>
  </si>
  <si>
    <t>741112801</t>
  </si>
  <si>
    <t>Demontáž elektroinstalačních lišt nástěnných vkládacích uložených pevně</t>
  </si>
  <si>
    <t>-172875141</t>
  </si>
  <si>
    <t>194</t>
  </si>
  <si>
    <t>741110041</t>
  </si>
  <si>
    <t>Montáž trubka plastová ohebná D přes 11 do 23 mm uložená pevně</t>
  </si>
  <si>
    <t>-84117863</t>
  </si>
  <si>
    <t>Přívod od elektroměru k bytovému rozvaděči</t>
  </si>
  <si>
    <t>195</t>
  </si>
  <si>
    <t>34571154</t>
  </si>
  <si>
    <t>trubka elektroinstalační ohebná z PH, D 22,9/28,5mm</t>
  </si>
  <si>
    <t>-239206740</t>
  </si>
  <si>
    <t>7*1,05 'Přepočtené koeficientem množství</t>
  </si>
  <si>
    <t>196</t>
  </si>
  <si>
    <t>741112001</t>
  </si>
  <si>
    <t>Montáž krabice zapuštěná plastová kruhová</t>
  </si>
  <si>
    <t>930402199</t>
  </si>
  <si>
    <t>197</t>
  </si>
  <si>
    <t>34571521</t>
  </si>
  <si>
    <t>krabice pod omítku PVC odbočná kruhová D 70mm s víčkem a svorkovnicí</t>
  </si>
  <si>
    <t>-1121129052</t>
  </si>
  <si>
    <t>198</t>
  </si>
  <si>
    <t>741112061</t>
  </si>
  <si>
    <t>Montáž krabice přístrojová zapuštěná plastová kruhová</t>
  </si>
  <si>
    <t>-1808849805</t>
  </si>
  <si>
    <t>199</t>
  </si>
  <si>
    <t>1188894</t>
  </si>
  <si>
    <t>KRABICE PRISTROJOVA KP 68/2 KA MELKA</t>
  </si>
  <si>
    <t>-1039075025</t>
  </si>
  <si>
    <t>200</t>
  </si>
  <si>
    <t>741122005</t>
  </si>
  <si>
    <t>Montáž kabel Cu bez ukončení uložený pod omítku plný plochý 3x1 až 2,5 mm2 (CYKYLo)</t>
  </si>
  <si>
    <t>935186836</t>
  </si>
  <si>
    <t>75+155</t>
  </si>
  <si>
    <t>201</t>
  </si>
  <si>
    <t>34109513</t>
  </si>
  <si>
    <t>kabel instalační plochý jádro Cu plné izolace PVC plášť PVC 450/750V (CYKYLo) 3x1,5mm2</t>
  </si>
  <si>
    <t>-666711157</t>
  </si>
  <si>
    <t>SVĚTLA</t>
  </si>
  <si>
    <t>Světelný okruh 1</t>
  </si>
  <si>
    <t>Světelný okruh 2</t>
  </si>
  <si>
    <t>Koupelna s ventilátorem</t>
  </si>
  <si>
    <t>WC s ventilátorem</t>
  </si>
  <si>
    <t>75*1,2 'Přepočtené koeficientem množství</t>
  </si>
  <si>
    <t>202</t>
  </si>
  <si>
    <t>34109517</t>
  </si>
  <si>
    <t>kabel instalační plochý jádro Cu plné izolace PVC plášť PVC 450/750V (CYKYLo) 3x2,5mm2</t>
  </si>
  <si>
    <t>1456815136</t>
  </si>
  <si>
    <t>ZÁSUVKY</t>
  </si>
  <si>
    <t>Samostatný přívod kuchyně myčka</t>
  </si>
  <si>
    <t>Samostatný přívod kuchyně pračka</t>
  </si>
  <si>
    <t>Samostatný přívod kuchyně 2 dvojzásuvky linka</t>
  </si>
  <si>
    <t>Samostatný přívod k ohřívači vody v kuchyni</t>
  </si>
  <si>
    <t>Samostatný přívod k ohřívači vody v koupelně</t>
  </si>
  <si>
    <t>Samostatný přívod pro UT žebřík v koupelně</t>
  </si>
  <si>
    <t>Zásuvkový obvod 1</t>
  </si>
  <si>
    <t>Obývací popkoj</t>
  </si>
  <si>
    <t>Zásuvkový obvod 2</t>
  </si>
  <si>
    <t>155*1,2 'Přepočtené koeficientem množství</t>
  </si>
  <si>
    <t>203</t>
  </si>
  <si>
    <t>741122031</t>
  </si>
  <si>
    <t>Montáž kabel Cu bez ukončení uložený pod omítku plný kulatý 5x1,5 až 2,5 mm2 (CYKY)</t>
  </si>
  <si>
    <t>-1144734016</t>
  </si>
  <si>
    <t>Sporák</t>
  </si>
  <si>
    <t>204</t>
  </si>
  <si>
    <t>34111094.2</t>
  </si>
  <si>
    <t>kabel instalační jádro Cu plné izolace PVC plášť PVC 450/750V (CYKY) 5x2,5mm2</t>
  </si>
  <si>
    <t>1065362029</t>
  </si>
  <si>
    <t>10*1,2 'Přepočtené koeficientem množství</t>
  </si>
  <si>
    <t>205</t>
  </si>
  <si>
    <t>741122143</t>
  </si>
  <si>
    <t>Montáž kabel Cu plný kulatý žíla 5x4 až 6 mm2 zatažený v trubkách (např. CYKY)</t>
  </si>
  <si>
    <t>-2089098743</t>
  </si>
  <si>
    <t>206</t>
  </si>
  <si>
    <t>34111100</t>
  </si>
  <si>
    <t>kabel instalační jádro Cu plné izolace PVC plášť PVC 450/750V (CYKY) 5x6mm2</t>
  </si>
  <si>
    <t>-1486195698</t>
  </si>
  <si>
    <t>7*1,15 'Přepočtené koeficientem množství</t>
  </si>
  <si>
    <t>207</t>
  </si>
  <si>
    <t>741130001</t>
  </si>
  <si>
    <t>Ukončení vodič izolovaný do 2,5mm2 v rozváděči nebo na přístroji</t>
  </si>
  <si>
    <t>933083919</t>
  </si>
  <si>
    <t>208</t>
  </si>
  <si>
    <t>741130004</t>
  </si>
  <si>
    <t>Ukončení vodič izolovaný do 6 mm2 v rozváděči nebo na přístroji</t>
  </si>
  <si>
    <t>1258276657</t>
  </si>
  <si>
    <t>209</t>
  </si>
  <si>
    <t>741130021</t>
  </si>
  <si>
    <t>Ukončení vodič izolovaný do 2,5 mm2 na svorkovnici</t>
  </si>
  <si>
    <t>-1545027658</t>
  </si>
  <si>
    <t>210</t>
  </si>
  <si>
    <t>741210001</t>
  </si>
  <si>
    <t>Montáž rozvodnice oceloplechová nebo plastová běžná do 20 kg</t>
  </si>
  <si>
    <t>1146166275</t>
  </si>
  <si>
    <t>211</t>
  </si>
  <si>
    <t>35711015</t>
  </si>
  <si>
    <t>rozvodnice nástěnná, plné dveře, IP41, 24 modulárních jednotek, vč. N/pE</t>
  </si>
  <si>
    <t>613056702</t>
  </si>
  <si>
    <t>212</t>
  </si>
  <si>
    <t>741210833</t>
  </si>
  <si>
    <t>Demontáž rozvodnic plastových na povrchu s krytím do IPx4 plochou přes 0,2 m2</t>
  </si>
  <si>
    <t>339665592</t>
  </si>
  <si>
    <t>213</t>
  </si>
  <si>
    <t>741213811</t>
  </si>
  <si>
    <t>Demontáž kabelu silového z rozvodnice průřezu žil do 4 mm2 bez zachování funkčnosti</t>
  </si>
  <si>
    <t>-780898730</t>
  </si>
  <si>
    <t>214</t>
  </si>
  <si>
    <t>741240022</t>
  </si>
  <si>
    <t>Montáž příslušenství rozvoden - tabulka pro přístroje lepená</t>
  </si>
  <si>
    <t>-1160945431</t>
  </si>
  <si>
    <t>215</t>
  </si>
  <si>
    <t>35442238</t>
  </si>
  <si>
    <t>bezpečnostní tabulka samolepící (A5)</t>
  </si>
  <si>
    <t>-1684145734</t>
  </si>
  <si>
    <t>216</t>
  </si>
  <si>
    <t>741310101</t>
  </si>
  <si>
    <t>Montáž vypínač (polo)zapuštěný bezšroubové připojení 1-jednopólový</t>
  </si>
  <si>
    <t>-1609456372</t>
  </si>
  <si>
    <t>Pokoj</t>
  </si>
  <si>
    <t>217</t>
  </si>
  <si>
    <t>8500142041</t>
  </si>
  <si>
    <t xml:space="preserve">Spínač kompletní řazení 1 </t>
  </si>
  <si>
    <t>-1163147381</t>
  </si>
  <si>
    <t>218</t>
  </si>
  <si>
    <t>ABB.3901GA00010B1</t>
  </si>
  <si>
    <t>Rámeček jednonásobný</t>
  </si>
  <si>
    <t>-167537360</t>
  </si>
  <si>
    <t>Vypínače</t>
  </si>
  <si>
    <t>Střídavé vypínače</t>
  </si>
  <si>
    <t>Zásuvky</t>
  </si>
  <si>
    <t>219</t>
  </si>
  <si>
    <t>ABB.3901AB20B</t>
  </si>
  <si>
    <t>Rámeček dvojnásobný, vodorovný</t>
  </si>
  <si>
    <t>1748186488</t>
  </si>
  <si>
    <t>Dvojzásuvky</t>
  </si>
  <si>
    <t>220</t>
  </si>
  <si>
    <t>ABB.3901AB30B</t>
  </si>
  <si>
    <t>Rámeček trojnásobný, vodorovný</t>
  </si>
  <si>
    <t>-1623409325</t>
  </si>
  <si>
    <t>Koupelna, kuchyň nad linkou</t>
  </si>
  <si>
    <t>221</t>
  </si>
  <si>
    <t>ABB.3901AB40B</t>
  </si>
  <si>
    <t>Rámeček čtyřnásobný, vodorovný</t>
  </si>
  <si>
    <t>-224501968</t>
  </si>
  <si>
    <t>Pokoje, kuchyně</t>
  </si>
  <si>
    <t>1+1+2</t>
  </si>
  <si>
    <t>222</t>
  </si>
  <si>
    <t>741310122</t>
  </si>
  <si>
    <t>Montáž přepínač (polo)zapuštěný bezšroubové připojení 6-střídavý</t>
  </si>
  <si>
    <t>1094209876</t>
  </si>
  <si>
    <t>223</t>
  </si>
  <si>
    <t>ABB.355306289B1</t>
  </si>
  <si>
    <t>Přepínač střídavý, řazení 6</t>
  </si>
  <si>
    <t>988095056</t>
  </si>
  <si>
    <t>224</t>
  </si>
  <si>
    <t>ABB.3558A06340</t>
  </si>
  <si>
    <t>Přístroj přepínače střídavého, řazení 6, 6So</t>
  </si>
  <si>
    <t>-447470695</t>
  </si>
  <si>
    <t>225</t>
  </si>
  <si>
    <t>741310251</t>
  </si>
  <si>
    <t>Montáž spínač (polo)zapuštěný šroubové připojení 1-jednopólových prostředí venkovní/mokré se zapojením vodičů</t>
  </si>
  <si>
    <t>-2115985247</t>
  </si>
  <si>
    <t>226</t>
  </si>
  <si>
    <t>34535025</t>
  </si>
  <si>
    <t>přístroj spínače zápustného jednopólového, s krytem, řazení 1, IP44, šroubové svorky</t>
  </si>
  <si>
    <t>-485915359</t>
  </si>
  <si>
    <t>balkon</t>
  </si>
  <si>
    <t>227</t>
  </si>
  <si>
    <t>741310401</t>
  </si>
  <si>
    <t>Montáž spínač tří/čtyřpólový nástěnný do 16 A prostředí normální</t>
  </si>
  <si>
    <t>-1158417358</t>
  </si>
  <si>
    <t>Kuchyň- sporák</t>
  </si>
  <si>
    <t>228</t>
  </si>
  <si>
    <t>10.627.428</t>
  </si>
  <si>
    <t>Kombinace S25 JEPF sporáková pod omítku</t>
  </si>
  <si>
    <t>1279771106</t>
  </si>
  <si>
    <t>229</t>
  </si>
  <si>
    <t>741311875</t>
  </si>
  <si>
    <t>Demontáž spínačů zapuštěných normálních do 10 A šroubových bez zachování funkčnosti do 4 svorek</t>
  </si>
  <si>
    <t>-1625609929</t>
  </si>
  <si>
    <t>Kuchyň</t>
  </si>
  <si>
    <t>741312011</t>
  </si>
  <si>
    <t>Montáž odpojovač třípólový do 500 V do 400 A bez zapojení</t>
  </si>
  <si>
    <t>-1939110739</t>
  </si>
  <si>
    <t>Hlavní vypínač</t>
  </si>
  <si>
    <t>231</t>
  </si>
  <si>
    <t>1000287288</t>
  </si>
  <si>
    <t>OEZ:42333 MSO-32-3N Vypínač RP</t>
  </si>
  <si>
    <t>-1517724409</t>
  </si>
  <si>
    <t>232</t>
  </si>
  <si>
    <t>741313001</t>
  </si>
  <si>
    <t>Montáž zásuvka (polo)zapuštěná bezšroubové připojení 2P+PE se zapojením vodičů</t>
  </si>
  <si>
    <t>1369032110</t>
  </si>
  <si>
    <t>Kuchyně pračka myčka, bojler</t>
  </si>
  <si>
    <t>Koupelna žebřík</t>
  </si>
  <si>
    <t>Koupelna bojler</t>
  </si>
  <si>
    <t>16*2</t>
  </si>
  <si>
    <t>233</t>
  </si>
  <si>
    <t>ABB.55172389B1</t>
  </si>
  <si>
    <t>Zásuvka jednonásobná</t>
  </si>
  <si>
    <t>-769825651</t>
  </si>
  <si>
    <t>234</t>
  </si>
  <si>
    <t>34555241</t>
  </si>
  <si>
    <t>přístroj zásuvky zápustné jednonásobné, krytka s clonkami, bezšroubové svorky</t>
  </si>
  <si>
    <t>1509707904</t>
  </si>
  <si>
    <t>235</t>
  </si>
  <si>
    <t>741315823</t>
  </si>
  <si>
    <t>Demontáž zásuvek domovních normálních do 16A zapuštěných šroubových bez zachování funkčnosti 2P+PE</t>
  </si>
  <si>
    <t>128910401</t>
  </si>
  <si>
    <t>236</t>
  </si>
  <si>
    <t>741320105</t>
  </si>
  <si>
    <t>Montáž jistič jednopólový nn do 25 A ve skříni</t>
  </si>
  <si>
    <t>313599435</t>
  </si>
  <si>
    <t>2+8</t>
  </si>
  <si>
    <t>237</t>
  </si>
  <si>
    <t>10.700.266</t>
  </si>
  <si>
    <t xml:space="preserve">ABB Chránič s jističem DS202CDS202C B10 A30  2CSR252140R1105</t>
  </si>
  <si>
    <t>855216146</t>
  </si>
  <si>
    <t>Světelné okruhy</t>
  </si>
  <si>
    <t>238</t>
  </si>
  <si>
    <t>10.700.270</t>
  </si>
  <si>
    <t xml:space="preserve">ABB Chránič s jističem DS202CDS202C B16 A30  2CSR252140R1165</t>
  </si>
  <si>
    <t>-1695576294</t>
  </si>
  <si>
    <t>239</t>
  </si>
  <si>
    <t>741320165</t>
  </si>
  <si>
    <t>Montáž jistič třípólový nn do 25 A ve skříni</t>
  </si>
  <si>
    <t>1357245985</t>
  </si>
  <si>
    <t>sporák</t>
  </si>
  <si>
    <t>240</t>
  </si>
  <si>
    <t>35822401</t>
  </si>
  <si>
    <t>jistič 3pólový-charakteristika B 16A</t>
  </si>
  <si>
    <t>-1299013309</t>
  </si>
  <si>
    <t>241</t>
  </si>
  <si>
    <t>741321003</t>
  </si>
  <si>
    <t>Montáž proudových chráničů dvoupólových nn do 25 A ve skříni</t>
  </si>
  <si>
    <t>-550586166</t>
  </si>
  <si>
    <t>242</t>
  </si>
  <si>
    <t>35889206</t>
  </si>
  <si>
    <t>chránič proudový 4pólový 25A pracovního proudu 0,03A</t>
  </si>
  <si>
    <t>802802970</t>
  </si>
  <si>
    <t>243</t>
  </si>
  <si>
    <t>741321811</t>
  </si>
  <si>
    <t>Demontáž pojistka závitová kompletní E 27 do 25 A</t>
  </si>
  <si>
    <t>1024032968</t>
  </si>
  <si>
    <t>246</t>
  </si>
  <si>
    <t>741370912</t>
  </si>
  <si>
    <t>Výměna objímek žárovkových keramických E 27</t>
  </si>
  <si>
    <t>1173869663</t>
  </si>
  <si>
    <t>247</t>
  </si>
  <si>
    <t>34513187</t>
  </si>
  <si>
    <t>objímka žárovky E27 svorcová 13x1 keramická 1332-857 s kovovým kroužkem</t>
  </si>
  <si>
    <t>400880827</t>
  </si>
  <si>
    <t>248</t>
  </si>
  <si>
    <t>34711210</t>
  </si>
  <si>
    <t xml:space="preserve">žárovka čirá E27/42W </t>
  </si>
  <si>
    <t>2017670416</t>
  </si>
  <si>
    <t>249</t>
  </si>
  <si>
    <t>741371844</t>
  </si>
  <si>
    <t>Demontáž svítidla interiérového se standardní paticí nebo int. zdrojem LED přisazeného nástěnného do 0,09 m2 bez zachování funkčnosti</t>
  </si>
  <si>
    <t>1784205204</t>
  </si>
  <si>
    <t>250</t>
  </si>
  <si>
    <t>741372022</t>
  </si>
  <si>
    <t>Montáž svítidlo LED interiérové přisazené nástěnné hranaté nebo kruhové přes 0,09 do 0,36 m2 se zapojením vodičů</t>
  </si>
  <si>
    <t>-1308919832</t>
  </si>
  <si>
    <t xml:space="preserve">Chodba </t>
  </si>
  <si>
    <t>Koupelna strop a nad zrcadlem</t>
  </si>
  <si>
    <t>251</t>
  </si>
  <si>
    <t>8500011382</t>
  </si>
  <si>
    <t>Svítidlo LED Kanlux Asten LED IP44 8W-NW 8 W</t>
  </si>
  <si>
    <t>-789969151</t>
  </si>
  <si>
    <t>Koupelna nad zrcadlem</t>
  </si>
  <si>
    <t>252</t>
  </si>
  <si>
    <t>ML411201320</t>
  </si>
  <si>
    <t>LED stropní a nástěnné osvětlení McLED Cala teplá bílá ML-411.201.32.0</t>
  </si>
  <si>
    <t>307054330</t>
  </si>
  <si>
    <t>253</t>
  </si>
  <si>
    <t>741372063</t>
  </si>
  <si>
    <t>Montáž svítidlo LED exteriérové přisazené nástěnné hranaté nebo kruhové se zapojením vodičů</t>
  </si>
  <si>
    <t>-1940038538</t>
  </si>
  <si>
    <t>254</t>
  </si>
  <si>
    <t>34845003</t>
  </si>
  <si>
    <t>svítidlo exteriérové nástěnné přisazené LED 200-600lm</t>
  </si>
  <si>
    <t>-1300781259</t>
  </si>
  <si>
    <t>255</t>
  </si>
  <si>
    <t>741410071</t>
  </si>
  <si>
    <t>Montáž pospojování ochranné konstrukce ostatní vodičem do 16 mm2 uloženým volně nebo pod omítku</t>
  </si>
  <si>
    <t>712765155</t>
  </si>
  <si>
    <t xml:space="preserve">ochranné pospojování </t>
  </si>
  <si>
    <t>256</t>
  </si>
  <si>
    <t>34140844</t>
  </si>
  <si>
    <t>vodič propojovací jádro Cu lanované izolace PVC 450/750V (H07V-R) 1x6mm2</t>
  </si>
  <si>
    <t>-1487369678</t>
  </si>
  <si>
    <t>257</t>
  </si>
  <si>
    <t>741420021</t>
  </si>
  <si>
    <t>Montáž svorka hromosvodná se 2 šrouby</t>
  </si>
  <si>
    <t>262127827</t>
  </si>
  <si>
    <t>258</t>
  </si>
  <si>
    <t>35441895</t>
  </si>
  <si>
    <t>svorka připojovací k připojení kovových částí</t>
  </si>
  <si>
    <t>838575613</t>
  </si>
  <si>
    <t>koupelna, kuchyně</t>
  </si>
  <si>
    <t>259</t>
  </si>
  <si>
    <t>741810001</t>
  </si>
  <si>
    <t>Celková prohlídka elektrického rozvodu a zařízení do 100 000,- Kč</t>
  </si>
  <si>
    <t>776892421</t>
  </si>
  <si>
    <t>260</t>
  </si>
  <si>
    <t>998741122</t>
  </si>
  <si>
    <t>Přesun hmot tonážní pro silnoproud ruční v objektech v přes 6 do 12 m</t>
  </si>
  <si>
    <t>-257616863</t>
  </si>
  <si>
    <t>261</t>
  </si>
  <si>
    <t>998741129</t>
  </si>
  <si>
    <t>Příplatek k ručnímu přesunu hmot tonážnímu pro silnoproud za zvětšený přesun ZKD 50 m</t>
  </si>
  <si>
    <t>849624899</t>
  </si>
  <si>
    <t>0,031*2 'Přepočtené koeficientem množství</t>
  </si>
  <si>
    <t>742</t>
  </si>
  <si>
    <t>Elektroinstalace - slaboproud</t>
  </si>
  <si>
    <t>262</t>
  </si>
  <si>
    <t>742110002</t>
  </si>
  <si>
    <t>Montáž trubek pro slaboproud plastových ohebných uložených pod omítku</t>
  </si>
  <si>
    <t>-1115337851</t>
  </si>
  <si>
    <t>263</t>
  </si>
  <si>
    <t>-1955281791</t>
  </si>
  <si>
    <t>27*1,05 'Přepočtené koeficientem množství</t>
  </si>
  <si>
    <t>264</t>
  </si>
  <si>
    <t>742110506</t>
  </si>
  <si>
    <t>Montáž krabic pro slaboproud zapuštěných plastových odbočných univerzálních s víčkem</t>
  </si>
  <si>
    <t>1264863917</t>
  </si>
  <si>
    <t>265</t>
  </si>
  <si>
    <t>34571457</t>
  </si>
  <si>
    <t>krabice pod omítku PVC odbočná kruhová D 70mm s víčkem</t>
  </si>
  <si>
    <t>19960307</t>
  </si>
  <si>
    <t>266</t>
  </si>
  <si>
    <t>1480982998</t>
  </si>
  <si>
    <t>267</t>
  </si>
  <si>
    <t>35711006</t>
  </si>
  <si>
    <t>rozvodnice zapuštěná, plné dveře, IP41, 12 modulárních jednotek, vč. N/pE</t>
  </si>
  <si>
    <t>-1869920729</t>
  </si>
  <si>
    <t>268</t>
  </si>
  <si>
    <t>742121001</t>
  </si>
  <si>
    <t>Montáž kabelů sdělovacích pro vnitřní rozvody do 15 žil</t>
  </si>
  <si>
    <t>-465734995</t>
  </si>
  <si>
    <t>269</t>
  </si>
  <si>
    <t>34121301</t>
  </si>
  <si>
    <t>kabel koaxiální, jádro CU, izolace PVC, bílý, impedance 75 Ohm, pr. 7,05mm</t>
  </si>
  <si>
    <t>-1242766986</t>
  </si>
  <si>
    <t>33*1,2 'Přepočtené koeficientem množství</t>
  </si>
  <si>
    <t>270</t>
  </si>
  <si>
    <t>742124003</t>
  </si>
  <si>
    <t>Montáž kabelů datových FTP, UTP, STP pro vnitřní rozvody pevně</t>
  </si>
  <si>
    <t>-1036474151</t>
  </si>
  <si>
    <t>271</t>
  </si>
  <si>
    <t>34121269</t>
  </si>
  <si>
    <t>kabel datový celkově stíněný Al fólií jádro Cu plné plášť PVC (F/UTP) kategorie 6</t>
  </si>
  <si>
    <t>-884047332</t>
  </si>
  <si>
    <t>27*1,2 'Přepočtené koeficientem množství</t>
  </si>
  <si>
    <t>272</t>
  </si>
  <si>
    <t>742310006</t>
  </si>
  <si>
    <t>Montáž domácího nástěnného audio/video telefonu</t>
  </si>
  <si>
    <t>2080449295</t>
  </si>
  <si>
    <t>273</t>
  </si>
  <si>
    <t>38226805</t>
  </si>
  <si>
    <t>domovní telefon s ovládáním elektrického zámku</t>
  </si>
  <si>
    <t>-1013258285</t>
  </si>
  <si>
    <t>274</t>
  </si>
  <si>
    <t>742310806</t>
  </si>
  <si>
    <t>Demontáž domácího nástěnného audio/video telefonu</t>
  </si>
  <si>
    <t>1447216425</t>
  </si>
  <si>
    <t>275</t>
  </si>
  <si>
    <t>742330044</t>
  </si>
  <si>
    <t>Montáž datové zásuvky 1 až 6 pozic</t>
  </si>
  <si>
    <t>1294082282</t>
  </si>
  <si>
    <t>276</t>
  </si>
  <si>
    <t>37451183</t>
  </si>
  <si>
    <t>modul zásuvkový 1xRJ45 osazený 22,5x45mm se záclonkou úhlový UTP Cat6</t>
  </si>
  <si>
    <t>1439784518</t>
  </si>
  <si>
    <t>277</t>
  </si>
  <si>
    <t>34539100</t>
  </si>
  <si>
    <t>rámeček datové zásuvky pro 2 moduly 22,5x45mm</t>
  </si>
  <si>
    <t>1009625343</t>
  </si>
  <si>
    <t>278</t>
  </si>
  <si>
    <t>742420121</t>
  </si>
  <si>
    <t>Montáž televizní zásuvky koncové nebo průběžné</t>
  </si>
  <si>
    <t>658783101</t>
  </si>
  <si>
    <t>279</t>
  </si>
  <si>
    <t>ABB.5011AW0303C</t>
  </si>
  <si>
    <t>Zásuvka TV+R koncová,nástěnná</t>
  </si>
  <si>
    <t>2044388370</t>
  </si>
  <si>
    <t>280</t>
  </si>
  <si>
    <t>11.002.117</t>
  </si>
  <si>
    <t>Rozbočovač EU2242P</t>
  </si>
  <si>
    <t>KS</t>
  </si>
  <si>
    <t>977621581</t>
  </si>
  <si>
    <t>281</t>
  </si>
  <si>
    <t>998742122</t>
  </si>
  <si>
    <t>Přesun hmot tonážní pro slaboproud ruční v objektech v do 12 m</t>
  </si>
  <si>
    <t>-472055456</t>
  </si>
  <si>
    <t>282</t>
  </si>
  <si>
    <t>998742129</t>
  </si>
  <si>
    <t>Příplatek k ručnímu přesunu hmot tonážnímu pro slaboproud za zvětšený přesun ZKD 50 m</t>
  </si>
  <si>
    <t>866413292</t>
  </si>
  <si>
    <t>0,01*2 'Přepočtené koeficientem množství</t>
  </si>
  <si>
    <t>751</t>
  </si>
  <si>
    <t>Vzduchotechnika</t>
  </si>
  <si>
    <t>283</t>
  </si>
  <si>
    <t>751111011</t>
  </si>
  <si>
    <t>Montáž ventilátoru axiálního nízkotlakého nástěnného základního D do 100 mm</t>
  </si>
  <si>
    <t>-153701869</t>
  </si>
  <si>
    <t xml:space="preserve"> WC</t>
  </si>
  <si>
    <t>284</t>
  </si>
  <si>
    <t>1000263628</t>
  </si>
  <si>
    <t xml:space="preserve">EL 1009014 Ventilátor VENTS 100 MATL s automat. žaluzií  (bal.1)</t>
  </si>
  <si>
    <t>-555728402</t>
  </si>
  <si>
    <t>285</t>
  </si>
  <si>
    <t>751122011</t>
  </si>
  <si>
    <t>Montáž ventilátoru radiálního nízkotlakého nástěnného základního D do 100 mm</t>
  </si>
  <si>
    <t>1281311579</t>
  </si>
  <si>
    <t>286</t>
  </si>
  <si>
    <t>1241215</t>
  </si>
  <si>
    <t>VENTILATOR SILENT ECO U 100 Z IPX5</t>
  </si>
  <si>
    <t>308215397</t>
  </si>
  <si>
    <t>287</t>
  </si>
  <si>
    <t>751377811</t>
  </si>
  <si>
    <t>Demontáž odsávacího zákrytu (digestoř) bytového vestavěného</t>
  </si>
  <si>
    <t>372590941</t>
  </si>
  <si>
    <t>288</t>
  </si>
  <si>
    <t>998751121</t>
  </si>
  <si>
    <t>Přesun hmot tonážní pro vzduchotechniku ruční v objektech v do 12 m</t>
  </si>
  <si>
    <t>689109162</t>
  </si>
  <si>
    <t>289</t>
  </si>
  <si>
    <t>998751129</t>
  </si>
  <si>
    <t>Příplatek k ručnímu přesunu hmot tonážnímu pro vzduchotechniku za zvětšený přesun za ZKD 50 m</t>
  </si>
  <si>
    <t>1180360667</t>
  </si>
  <si>
    <t>762</t>
  </si>
  <si>
    <t>Konstrukce tesařské</t>
  </si>
  <si>
    <t>290</t>
  </si>
  <si>
    <t>762511296</t>
  </si>
  <si>
    <t>Podlahové kce podkladové dvouvrstvé z desek OSB tl 2x18 mm broušených na pero a drážku šroubovaných</t>
  </si>
  <si>
    <t>-106182571</t>
  </si>
  <si>
    <t>291</t>
  </si>
  <si>
    <t>762522811</t>
  </si>
  <si>
    <t>Demontáž podlah s polštáři z prken tloušťky do 32 mm</t>
  </si>
  <si>
    <t>1467972529</t>
  </si>
  <si>
    <t>292</t>
  </si>
  <si>
    <t>998762123</t>
  </si>
  <si>
    <t>Přesun hmot tonážní pro kce tesařské ruční v objektech v přes 12 do 24 m</t>
  </si>
  <si>
    <t>-948592842</t>
  </si>
  <si>
    <t>293</t>
  </si>
  <si>
    <t>998762129</t>
  </si>
  <si>
    <t>Příplatek k ručnímu přesunu hmot tonážnímu pro kce tesařské za zvětšený přesun ZKD 50 m</t>
  </si>
  <si>
    <t>-430277974</t>
  </si>
  <si>
    <t>0,298*2 'Přepočtené koeficientem množství</t>
  </si>
  <si>
    <t>766</t>
  </si>
  <si>
    <t>Konstrukce truhlářské</t>
  </si>
  <si>
    <t>294</t>
  </si>
  <si>
    <t>766491851</t>
  </si>
  <si>
    <t>Demontáž prahů dveří jednokřídlových</t>
  </si>
  <si>
    <t>1854069749</t>
  </si>
  <si>
    <t>295</t>
  </si>
  <si>
    <t>766491853</t>
  </si>
  <si>
    <t>Demontáž prahů dveří dvoukřídlových</t>
  </si>
  <si>
    <t>953662801</t>
  </si>
  <si>
    <t>296</t>
  </si>
  <si>
    <t>766660001</t>
  </si>
  <si>
    <t>Montáž dveřních křídel otvíravých jednokřídlových š do 0,8 m do ocelové zárubně</t>
  </si>
  <si>
    <t>194089664</t>
  </si>
  <si>
    <t>297</t>
  </si>
  <si>
    <t>61162073</t>
  </si>
  <si>
    <t>dveře jednokřídlé voštinové povrch laminátový plné 700x1970-2100mm</t>
  </si>
  <si>
    <t>-151903504</t>
  </si>
  <si>
    <t>298</t>
  </si>
  <si>
    <t>766660729</t>
  </si>
  <si>
    <t>Montáž dveřního interiérového kování - štítku s klikou</t>
  </si>
  <si>
    <t>366235174</t>
  </si>
  <si>
    <t>Kuchyň, ložnice, obývací pokoj</t>
  </si>
  <si>
    <t>299</t>
  </si>
  <si>
    <t>2154000012</t>
  </si>
  <si>
    <t>Kování štítové, nerez</t>
  </si>
  <si>
    <t>-2117690476</t>
  </si>
  <si>
    <t>300</t>
  </si>
  <si>
    <t>766660730</t>
  </si>
  <si>
    <t>Montáž dveřního interiérového kování - WC kliky se zámkem</t>
  </si>
  <si>
    <t>-1988056148</t>
  </si>
  <si>
    <t>301</t>
  </si>
  <si>
    <t>2154000016</t>
  </si>
  <si>
    <t>Kování štítové , WC, nerez</t>
  </si>
  <si>
    <t>-1604377856</t>
  </si>
  <si>
    <t>302</t>
  </si>
  <si>
    <t>766661849</t>
  </si>
  <si>
    <t xml:space="preserve">Demontáž interiérového štítku s klikou </t>
  </si>
  <si>
    <t>-595647692</t>
  </si>
  <si>
    <t>303</t>
  </si>
  <si>
    <t>766691932</t>
  </si>
  <si>
    <t>Seřízení plastového okenního nebo dveřního otvíracího a sklápěcího křídla</t>
  </si>
  <si>
    <t>786207851</t>
  </si>
  <si>
    <t>Obývací pokoj + kuchyně+ložnice</t>
  </si>
  <si>
    <t>3+3+4</t>
  </si>
  <si>
    <t>304</t>
  </si>
  <si>
    <t>766695213</t>
  </si>
  <si>
    <t>Montáž truhlářských prahů dveří jednokřídlových š přes 10 cm</t>
  </si>
  <si>
    <t>1773527532</t>
  </si>
  <si>
    <t>2+4</t>
  </si>
  <si>
    <t>305</t>
  </si>
  <si>
    <t>61187141</t>
  </si>
  <si>
    <t>práh dveřní dřevěný dubový tl 20mm dl 720mm š 150mm</t>
  </si>
  <si>
    <t>-546471623</t>
  </si>
  <si>
    <t>306</t>
  </si>
  <si>
    <t>61187161</t>
  </si>
  <si>
    <t>práh dveřní dřevěný dubový tl 20mm dl 820mm š 150mm</t>
  </si>
  <si>
    <t>527006599</t>
  </si>
  <si>
    <t>307</t>
  </si>
  <si>
    <t>766695233</t>
  </si>
  <si>
    <t>Montáž truhlářských prahů dveří dvoukřídlových š přes 10 cm</t>
  </si>
  <si>
    <t>736526650</t>
  </si>
  <si>
    <t>308</t>
  </si>
  <si>
    <t>61187261</t>
  </si>
  <si>
    <t>práh dveřní dřevěný dubový tl 20mm dl 1470mm š 150mm</t>
  </si>
  <si>
    <t>-670940553</t>
  </si>
  <si>
    <t>309</t>
  </si>
  <si>
    <t>766812840</t>
  </si>
  <si>
    <t>Demontáž kuchyňských linek dřevěných nebo kovových dl přes 1,8 do 2,1 m</t>
  </si>
  <si>
    <t>569246802</t>
  </si>
  <si>
    <t>310</t>
  </si>
  <si>
    <t>766825811</t>
  </si>
  <si>
    <t>Demontáž truhlářských vestavěných skříní jednokřídlových</t>
  </si>
  <si>
    <t>1865544329</t>
  </si>
  <si>
    <t>Na chodbě za dveřmi</t>
  </si>
  <si>
    <t>Vestavěná skříň v kuchyni</t>
  </si>
  <si>
    <t>311</t>
  </si>
  <si>
    <t>998766122</t>
  </si>
  <si>
    <t>Přesun hmot tonážní pro kce truhlářské ruční v objektech v přes 6 do 12 m</t>
  </si>
  <si>
    <t>-1794139507</t>
  </si>
  <si>
    <t>312</t>
  </si>
  <si>
    <t>998766129</t>
  </si>
  <si>
    <t>Příplatek k ručnímu přesunu hmot tonážnímu pro kce truhlářské za zvětšený přesun ZKD 50 m</t>
  </si>
  <si>
    <t>1859789173</t>
  </si>
  <si>
    <t>0,043*2 'Přepočtené koeficientem množství</t>
  </si>
  <si>
    <t>767</t>
  </si>
  <si>
    <t>Konstrukce zámečnické</t>
  </si>
  <si>
    <t>313</t>
  </si>
  <si>
    <t>767810811</t>
  </si>
  <si>
    <t>Demontáž mřížek větracích ocelových čtyřhranných nebo kruhových</t>
  </si>
  <si>
    <t>-283511330</t>
  </si>
  <si>
    <t>wc. koupelna</t>
  </si>
  <si>
    <t>314</t>
  </si>
  <si>
    <t>767996801</t>
  </si>
  <si>
    <t>Demontáž atypických zámečnických konstrukcí rozebráním hm jednotlivých dílů do 50 kg</t>
  </si>
  <si>
    <t>kg</t>
  </si>
  <si>
    <t>1508020868</t>
  </si>
  <si>
    <t xml:space="preserve">Garnyže v pokoji a ložnici </t>
  </si>
  <si>
    <t>Madlo koupelna</t>
  </si>
  <si>
    <t>771</t>
  </si>
  <si>
    <t>Podlahy z dlaždic</t>
  </si>
  <si>
    <t>315</t>
  </si>
  <si>
    <t>771111011</t>
  </si>
  <si>
    <t>Vysátí podkladu před pokládkou dlažby</t>
  </si>
  <si>
    <t>-76386164</t>
  </si>
  <si>
    <t>316</t>
  </si>
  <si>
    <t>771121011</t>
  </si>
  <si>
    <t>Nátěr penetrační na podlahu</t>
  </si>
  <si>
    <t>-1210181496</t>
  </si>
  <si>
    <t>317</t>
  </si>
  <si>
    <t>771151012</t>
  </si>
  <si>
    <t>Samonivelační stěrka podlah pevnosti 20 MPa tl přes 3 do 5 mm</t>
  </si>
  <si>
    <t>1042870287</t>
  </si>
  <si>
    <t>318</t>
  </si>
  <si>
    <t>771161011</t>
  </si>
  <si>
    <t>Montáž profilu dilatační spáry bez izolace v rovině dlažby</t>
  </si>
  <si>
    <t>868492669</t>
  </si>
  <si>
    <t>Sprchový kout</t>
  </si>
  <si>
    <t>0,9*2</t>
  </si>
  <si>
    <t>319</t>
  </si>
  <si>
    <t>59054164.r</t>
  </si>
  <si>
    <t>Spádová lišta SAPHO SPD 10/1000, levá + pravá</t>
  </si>
  <si>
    <t>-1533075306</t>
  </si>
  <si>
    <t>2*1,1 'Přepočtené koeficientem množství</t>
  </si>
  <si>
    <t>320</t>
  </si>
  <si>
    <t>771471810</t>
  </si>
  <si>
    <t>Demontáž soklíků z dlaždic keramických kladených do malty rovných</t>
  </si>
  <si>
    <t>-946461009</t>
  </si>
  <si>
    <t>5,93*2+1,45*2-0,65*2-0,8*4</t>
  </si>
  <si>
    <t>2,85*2+5,23*2+2*0,405-0,8-1,3</t>
  </si>
  <si>
    <t>321</t>
  </si>
  <si>
    <t>771576114</t>
  </si>
  <si>
    <t>Montáž podlah keramických velkoformátových hladkých lepených flexi rychletuhnoucím lepidlem přes 4 do 6 ks/m2</t>
  </si>
  <si>
    <t>210408750</t>
  </si>
  <si>
    <t>322</t>
  </si>
  <si>
    <t>DAKSE6601</t>
  </si>
  <si>
    <t>Dlažba Rako Cemento světle šedá 30x60 cm mat DAKSE660.1</t>
  </si>
  <si>
    <t>-1351587321</t>
  </si>
  <si>
    <t>Dlažba</t>
  </si>
  <si>
    <t>4,163*1,4</t>
  </si>
  <si>
    <t>323</t>
  </si>
  <si>
    <t>771577241</t>
  </si>
  <si>
    <t>Příplatek k montáži podlah keramických lepených disperzním lepidlem za plochu do 5 m2</t>
  </si>
  <si>
    <t>12289851</t>
  </si>
  <si>
    <t>324</t>
  </si>
  <si>
    <t>771591115</t>
  </si>
  <si>
    <t>Podlahy spárování silikonem</t>
  </si>
  <si>
    <t>-612281029</t>
  </si>
  <si>
    <t xml:space="preserve">Styk podlaha - obklad </t>
  </si>
  <si>
    <t>1,83*2+1,6*2+2*0,15</t>
  </si>
  <si>
    <t>1,32*2+0,85*2</t>
  </si>
  <si>
    <t>325</t>
  </si>
  <si>
    <t>771591121</t>
  </si>
  <si>
    <t>Podlahy separační provazec do pružných spar průměru 4 mm</t>
  </si>
  <si>
    <t>-1836505206</t>
  </si>
  <si>
    <t>326</t>
  </si>
  <si>
    <t>771591251</t>
  </si>
  <si>
    <t>Izolace těsnící manžetou pro prostupy potrubí</t>
  </si>
  <si>
    <t>-960924593</t>
  </si>
  <si>
    <t>Odpad sprchy</t>
  </si>
  <si>
    <t>327</t>
  </si>
  <si>
    <t>771592011</t>
  </si>
  <si>
    <t>Čištění vnitřních ploch podlah nebo schodišť po položení dlažby chemickými prostředky</t>
  </si>
  <si>
    <t>-709074506</t>
  </si>
  <si>
    <t>328</t>
  </si>
  <si>
    <t>998771122</t>
  </si>
  <si>
    <t>Přesun hmot tonážní pro podlahy z dlaždic ruční v objektech v přes 6 do 12 m</t>
  </si>
  <si>
    <t>-165672838</t>
  </si>
  <si>
    <t>329</t>
  </si>
  <si>
    <t>998771129</t>
  </si>
  <si>
    <t>Příplatek k ručnímu přesunu hmot tonážnímu pro podlahy z dlaždic za zvětšený přesun ZKD 50 m</t>
  </si>
  <si>
    <t>1862887589</t>
  </si>
  <si>
    <t>0,211*2 'Přepočtené koeficientem množství</t>
  </si>
  <si>
    <t>775</t>
  </si>
  <si>
    <t>Podlahy skládané</t>
  </si>
  <si>
    <t>330</t>
  </si>
  <si>
    <t>775111115</t>
  </si>
  <si>
    <t>Broušení podkladu skládaných podlah před litím stěrky</t>
  </si>
  <si>
    <t>445855529</t>
  </si>
  <si>
    <t>331</t>
  </si>
  <si>
    <t>775111311</t>
  </si>
  <si>
    <t>Vysátí podkladu skládaných podlah</t>
  </si>
  <si>
    <t>-384385774</t>
  </si>
  <si>
    <t>332</t>
  </si>
  <si>
    <t>775121321</t>
  </si>
  <si>
    <t>Neředěná penetrace savého podkladu skládaných podlah</t>
  </si>
  <si>
    <t>-2146061892</t>
  </si>
  <si>
    <t>333</t>
  </si>
  <si>
    <t>775141121</t>
  </si>
  <si>
    <t>Stěrka podlahová nivelační pro vyrovnání podkladu skládaných podlah pevnosti 30 MPa tl do 3 mm</t>
  </si>
  <si>
    <t>-881135462</t>
  </si>
  <si>
    <t>334</t>
  </si>
  <si>
    <t>775411810</t>
  </si>
  <si>
    <t>Demontáž soklíků nebo lišt dřevěných přibíjených do suti</t>
  </si>
  <si>
    <t>1529462015</t>
  </si>
  <si>
    <t>3,15*2+4,17*2-0,8</t>
  </si>
  <si>
    <t>obývací pokoj</t>
  </si>
  <si>
    <t>4,78*2+4,15*2++2*0,38+0,15*2-0,8-1,3</t>
  </si>
  <si>
    <t>335</t>
  </si>
  <si>
    <t>775413401</t>
  </si>
  <si>
    <t>Montáž podlahové lišty obvodové lepené</t>
  </si>
  <si>
    <t>-1711842634</t>
  </si>
  <si>
    <t>Soklíky PVC podlah</t>
  </si>
  <si>
    <t>5,93*2+1,45*2-0,6*2-0,8*4</t>
  </si>
  <si>
    <t>Vlysové podlahy</t>
  </si>
  <si>
    <t>4,78*2+4,15*2+2*0,38+0,15*2-0,8-1,3</t>
  </si>
  <si>
    <t>336</t>
  </si>
  <si>
    <t>61418151</t>
  </si>
  <si>
    <t>lišta podlahová dřevěná dub 28x28mm</t>
  </si>
  <si>
    <t>1854622302</t>
  </si>
  <si>
    <t>337</t>
  </si>
  <si>
    <t>61418155.R</t>
  </si>
  <si>
    <t>Obvodová lišta Moduleo Blackjack Oak 22215</t>
  </si>
  <si>
    <t>-1147226615</t>
  </si>
  <si>
    <t>25,23*1,08 'Přepočtené koeficientem množství</t>
  </si>
  <si>
    <t>338</t>
  </si>
  <si>
    <t>775511441</t>
  </si>
  <si>
    <t>Podlahy z vlysů lepených tl do 22 mm š přes 40 do 50 mm dl přes 300 do 400 mm dub I</t>
  </si>
  <si>
    <t>-942411392</t>
  </si>
  <si>
    <t>339</t>
  </si>
  <si>
    <t>775511820</t>
  </si>
  <si>
    <t>Demontáž podlah vlysových lepených bez lišt do suti</t>
  </si>
  <si>
    <t>700032038</t>
  </si>
  <si>
    <t>340</t>
  </si>
  <si>
    <t>775591905</t>
  </si>
  <si>
    <t>Oprava podlah dřevěných - tmelení celoplošné vlysové, parketové podlahy</t>
  </si>
  <si>
    <t>-1058173074</t>
  </si>
  <si>
    <t>4,78*4,15+1*0,38+0,15*2,1</t>
  </si>
  <si>
    <t>341</t>
  </si>
  <si>
    <t>775591911</t>
  </si>
  <si>
    <t>Oprava podlah dřevěných - broušení hrubé</t>
  </si>
  <si>
    <t>-1675442758</t>
  </si>
  <si>
    <t>342</t>
  </si>
  <si>
    <t>775591912</t>
  </si>
  <si>
    <t>Oprava podlah dřevěných - broušení střední</t>
  </si>
  <si>
    <t>1277387819</t>
  </si>
  <si>
    <t>343</t>
  </si>
  <si>
    <t>775591913</t>
  </si>
  <si>
    <t>Oprava podlah dřevěných - broušení jemné</t>
  </si>
  <si>
    <t>-256146405</t>
  </si>
  <si>
    <t>344</t>
  </si>
  <si>
    <t>775591920</t>
  </si>
  <si>
    <t>Oprava podlah dřevěných - vysátí povrchu</t>
  </si>
  <si>
    <t>1653244835</t>
  </si>
  <si>
    <t>345</t>
  </si>
  <si>
    <t>775591921</t>
  </si>
  <si>
    <t>Oprava podlah dřevěných - základní lak</t>
  </si>
  <si>
    <t>-1988384098</t>
  </si>
  <si>
    <t>346</t>
  </si>
  <si>
    <t>775591922</t>
  </si>
  <si>
    <t>Oprava podlah dřevěných - vrchní lak pro běžnou zátěž</t>
  </si>
  <si>
    <t>-860043112</t>
  </si>
  <si>
    <t>347</t>
  </si>
  <si>
    <t>775591926</t>
  </si>
  <si>
    <t>Oprava podlah dřevěných - mezibroušení mezi vrstvami laku</t>
  </si>
  <si>
    <t>-400140076</t>
  </si>
  <si>
    <t>348</t>
  </si>
  <si>
    <t>998775122</t>
  </si>
  <si>
    <t>Přesun hmot tonážní pro podlahy skládané ruční v objektech v přes 6 do 12 m</t>
  </si>
  <si>
    <t>1109155630</t>
  </si>
  <si>
    <t>349</t>
  </si>
  <si>
    <t>998775129</t>
  </si>
  <si>
    <t>Příplatek k ručnímu přesunu hmot tonážnímu pro podlahy skládané za zvětšený přesun ZKD 50 m</t>
  </si>
  <si>
    <t>-651810332</t>
  </si>
  <si>
    <t>0,339*2 'Přepočtené koeficientem množství</t>
  </si>
  <si>
    <t>776</t>
  </si>
  <si>
    <t>Podlahy povlakové</t>
  </si>
  <si>
    <t>350</t>
  </si>
  <si>
    <t>776111115</t>
  </si>
  <si>
    <t>Broušení podkladu povlakových podlah před litím stěrky</t>
  </si>
  <si>
    <t>-604127944</t>
  </si>
  <si>
    <t>351</t>
  </si>
  <si>
    <t>776111116</t>
  </si>
  <si>
    <t>Odstranění zbytků lepidla z podkladu povlakových podlah broušením</t>
  </si>
  <si>
    <t>-1072578021</t>
  </si>
  <si>
    <t>352</t>
  </si>
  <si>
    <t>776111311</t>
  </si>
  <si>
    <t>Vysátí podkladu povlakových podlah</t>
  </si>
  <si>
    <t>1814695831</t>
  </si>
  <si>
    <t>353</t>
  </si>
  <si>
    <t>776121321</t>
  </si>
  <si>
    <t>Neředěná penetrace savého podkladu povlakových podlah</t>
  </si>
  <si>
    <t>-1802421691</t>
  </si>
  <si>
    <t>354</t>
  </si>
  <si>
    <t>776141122</t>
  </si>
  <si>
    <t>Stěrka podlahová nivelační pro vyrovnání podkladu povlakových podlah pevnosti 30 MPa tl přes 3 do 5 mm</t>
  </si>
  <si>
    <t>-1117492302</t>
  </si>
  <si>
    <t>355</t>
  </si>
  <si>
    <t>776201811</t>
  </si>
  <si>
    <t>Demontáž lepených povlakových podlah bez podložky ručně</t>
  </si>
  <si>
    <t>1809458058</t>
  </si>
  <si>
    <t>356</t>
  </si>
  <si>
    <t>776231111</t>
  </si>
  <si>
    <t>Lepení lamel a čtverců z vinylu standardním lepidlem</t>
  </si>
  <si>
    <t>1367963757</t>
  </si>
  <si>
    <t>357</t>
  </si>
  <si>
    <t>31111260R</t>
  </si>
  <si>
    <t>Vinylová podlaha Rigid plus SPC Click-HIF 21102</t>
  </si>
  <si>
    <t>35580415</t>
  </si>
  <si>
    <t>24,24</t>
  </si>
  <si>
    <t>24,24*1,1 'Přepočtené koeficientem množství</t>
  </si>
  <si>
    <t>358</t>
  </si>
  <si>
    <t>776410811</t>
  </si>
  <si>
    <t>Odstranění soklíků a lišt pryžových nebo plastových</t>
  </si>
  <si>
    <t>-596698746</t>
  </si>
  <si>
    <t>2,85*2+5,23*2+0,405*2-1,3-0,8</t>
  </si>
  <si>
    <t>359</t>
  </si>
  <si>
    <t>776501811</t>
  </si>
  <si>
    <t>Demontáž povlakových podlahovin ze stěn výšky do 2 m</t>
  </si>
  <si>
    <t>-1241568879</t>
  </si>
  <si>
    <t>Kuchyně - korek</t>
  </si>
  <si>
    <t>5,5*1,45</t>
  </si>
  <si>
    <t>360</t>
  </si>
  <si>
    <t>776991111</t>
  </si>
  <si>
    <t>Spárování silikonem</t>
  </si>
  <si>
    <t>1199589619</t>
  </si>
  <si>
    <t>5,93*2+1,45*2-0,7*2-0,8*4</t>
  </si>
  <si>
    <t>361</t>
  </si>
  <si>
    <t>998776122</t>
  </si>
  <si>
    <t>Přesun hmot tonážní pro podlahy povlakové ruční v objektech v přes 6 do 12 m</t>
  </si>
  <si>
    <t>-2144184494</t>
  </si>
  <si>
    <t>362</t>
  </si>
  <si>
    <t>998776129</t>
  </si>
  <si>
    <t>Příplatek k ručnímu přesunu hmot tonážnímu pro podlahy povlakové za zvětšený přesun ZKD 50 m</t>
  </si>
  <si>
    <t>-1192277538</t>
  </si>
  <si>
    <t>0,292*2 'Přepočtené koeficientem množství</t>
  </si>
  <si>
    <t>781</t>
  </si>
  <si>
    <t>Dokončovací práce - obklady</t>
  </si>
  <si>
    <t>363</t>
  </si>
  <si>
    <t>781111011</t>
  </si>
  <si>
    <t>Ometení (oprášení) stěny při přípravě podkladu</t>
  </si>
  <si>
    <t>-1161676796</t>
  </si>
  <si>
    <t>Koupelna obklad</t>
  </si>
  <si>
    <t>364</t>
  </si>
  <si>
    <t>781121011</t>
  </si>
  <si>
    <t>Nátěr penetrační na stěnu</t>
  </si>
  <si>
    <t>2018440320</t>
  </si>
  <si>
    <t>365</t>
  </si>
  <si>
    <t>781131251</t>
  </si>
  <si>
    <t>Izolace pod obklad těsnící manžetou pro prostupy potrubí</t>
  </si>
  <si>
    <t>2091642681</t>
  </si>
  <si>
    <t>Koupelna baterie sprcha</t>
  </si>
  <si>
    <t>366</t>
  </si>
  <si>
    <t>781472291</t>
  </si>
  <si>
    <t>Příplatek k montáži obkladů keramických lepených cementovým flexibilním lepidlem za plochu do 10 m2</t>
  </si>
  <si>
    <t>-78826765</t>
  </si>
  <si>
    <t>367</t>
  </si>
  <si>
    <t>781474164</t>
  </si>
  <si>
    <t>Montáž obkladů vnitřních keramických velkoformátových z dekorů přes 4 do 6 ks/m2 lepených flexibilním lepidlem</t>
  </si>
  <si>
    <t>1807182718</t>
  </si>
  <si>
    <t>368</t>
  </si>
  <si>
    <t>1223586264</t>
  </si>
  <si>
    <t>21,244</t>
  </si>
  <si>
    <t>Ztratné navíc</t>
  </si>
  <si>
    <t>369</t>
  </si>
  <si>
    <t>781491011</t>
  </si>
  <si>
    <t>Montáž zrcadel plochy do 1 m2 lepených silikonovým tmelem na podkladní omítku</t>
  </si>
  <si>
    <t>2117777500</t>
  </si>
  <si>
    <t>370</t>
  </si>
  <si>
    <t>63465126</t>
  </si>
  <si>
    <t>zrcadlo nemontované čiré tl 5mm max rozměr 3210x2250mm</t>
  </si>
  <si>
    <t>-194026310</t>
  </si>
  <si>
    <t>Rozměr</t>
  </si>
  <si>
    <t>0,75*1</t>
  </si>
  <si>
    <t>0,75*1,1 'Přepočtené koeficientem množství</t>
  </si>
  <si>
    <t>371</t>
  </si>
  <si>
    <t>781491822</t>
  </si>
  <si>
    <t>Demontáž vanových dvířek plastových lepených s rámem</t>
  </si>
  <si>
    <t>-39576421</t>
  </si>
  <si>
    <t>Vana, vodoměr</t>
  </si>
  <si>
    <t>372</t>
  </si>
  <si>
    <t>781492251</t>
  </si>
  <si>
    <t>Montáž profilů ukončovacích lepených flexibilním cementovým lepidlem</t>
  </si>
  <si>
    <t>-1048979712</t>
  </si>
  <si>
    <t>1,83*2+1,6*2+0,15*2-0,7</t>
  </si>
  <si>
    <t>0,85*2+1,32*2-0,7</t>
  </si>
  <si>
    <t>373</t>
  </si>
  <si>
    <t>19416005</t>
  </si>
  <si>
    <t>lišta ukončovací z eloxovaného hliníku 10mm</t>
  </si>
  <si>
    <t>1134651531</t>
  </si>
  <si>
    <t>10,1</t>
  </si>
  <si>
    <t>10,1*1,2 'Přepočtené koeficientem množství</t>
  </si>
  <si>
    <t>374</t>
  </si>
  <si>
    <t>781493610</t>
  </si>
  <si>
    <t>Montáž vanových plastových dvířek lepených s uchycením na magnet</t>
  </si>
  <si>
    <t>-1622316812</t>
  </si>
  <si>
    <t>Koupelna vodoměr</t>
  </si>
  <si>
    <t>375</t>
  </si>
  <si>
    <t>ALP.AVD004</t>
  </si>
  <si>
    <t>Magnetická vanová dvířka (pod obklady) výškově stavitelná</t>
  </si>
  <si>
    <t>1068872263</t>
  </si>
  <si>
    <t>376</t>
  </si>
  <si>
    <t>781495141</t>
  </si>
  <si>
    <t>Průnik obkladem kruhový do DN 30</t>
  </si>
  <si>
    <t>-1792709425</t>
  </si>
  <si>
    <t xml:space="preserve">Koupelna sprchová  a umyvadlová baterie</t>
  </si>
  <si>
    <t>377</t>
  </si>
  <si>
    <t>781495142</t>
  </si>
  <si>
    <t>Průnik obkladem kruhový do DN 90</t>
  </si>
  <si>
    <t>-2017021023</t>
  </si>
  <si>
    <t xml:space="preserve">zásuvka a vypínač koupelna </t>
  </si>
  <si>
    <t>Sifon umyvadlo</t>
  </si>
  <si>
    <t>378</t>
  </si>
  <si>
    <t>781495143</t>
  </si>
  <si>
    <t>Průnik obkladem kruhový přes DN 90</t>
  </si>
  <si>
    <t>1073143428</t>
  </si>
  <si>
    <t xml:space="preserve">WC </t>
  </si>
  <si>
    <t>379</t>
  </si>
  <si>
    <t>781495211</t>
  </si>
  <si>
    <t>Čištění vnitřních ploch stěn po provedení obkladu chemickými prostředky</t>
  </si>
  <si>
    <t>1710493554</t>
  </si>
  <si>
    <t>380</t>
  </si>
  <si>
    <t>998781122</t>
  </si>
  <si>
    <t>Přesun hmot tonážní pro obklady keramické ruční v objektech v přes 6 do 12 m</t>
  </si>
  <si>
    <t>148361287</t>
  </si>
  <si>
    <t>381</t>
  </si>
  <si>
    <t>998781129</t>
  </si>
  <si>
    <t>Příplatek k ručnímu přesunu hmot tonážnímu pro obklady keramické za zvětšený přesun ZKD 50 m</t>
  </si>
  <si>
    <t>909994487</t>
  </si>
  <si>
    <t>0,743*2 'Přepočtené koeficientem množství</t>
  </si>
  <si>
    <t>783</t>
  </si>
  <si>
    <t>Dokončovací práce - nátěry</t>
  </si>
  <si>
    <t>382</t>
  </si>
  <si>
    <t>783000201</t>
  </si>
  <si>
    <t>Přemístění okenních nebo dveřních křídel pro zhotovení nátěrů vodorovné do 50 m</t>
  </si>
  <si>
    <t>1085565470</t>
  </si>
  <si>
    <t>383</t>
  </si>
  <si>
    <t>783000225</t>
  </si>
  <si>
    <t>Příplatek k přemístění ZKD vyvěšení a zavěšení dveřních nebo okenních jednoduchých křídel</t>
  </si>
  <si>
    <t>-1548496363</t>
  </si>
  <si>
    <t>0,8*2*4*2</t>
  </si>
  <si>
    <t>1,32*2*2</t>
  </si>
  <si>
    <t>0,65*2</t>
  </si>
  <si>
    <t>384</t>
  </si>
  <si>
    <t>783101201</t>
  </si>
  <si>
    <t>Hrubé obroušení podkladu truhlářských konstrukcí před provedením nátěru</t>
  </si>
  <si>
    <t>-897651545</t>
  </si>
  <si>
    <t>DVEŘE - zvětšení plochy dle URS 0,05 + 0,025</t>
  </si>
  <si>
    <t xml:space="preserve">Dveře do kuchyně </t>
  </si>
  <si>
    <t>(0,8+0,05)*(1,97+0,025)*2</t>
  </si>
  <si>
    <t xml:space="preserve">Dveře do ložnice  </t>
  </si>
  <si>
    <t>Dveře do obývacího pokoje</t>
  </si>
  <si>
    <t>Dveře vstupní</t>
  </si>
  <si>
    <t>Dveře z kuchyně do obývacího pokoje--odpočet za prosklení dle URS -plocha mínus 20%</t>
  </si>
  <si>
    <t>(1,3+0,05*2+1,97+0,025*2)*2*0,8</t>
  </si>
  <si>
    <t>385</t>
  </si>
  <si>
    <t>783101203</t>
  </si>
  <si>
    <t>Jemné obroušení podkladu truhlářských konstrukcí před provedením nátěru</t>
  </si>
  <si>
    <t>1107877866</t>
  </si>
  <si>
    <t>386</t>
  </si>
  <si>
    <t>783101403</t>
  </si>
  <si>
    <t>Oprášení podkladu truhlářských konstrukcí před provedením nátěru</t>
  </si>
  <si>
    <t>-1802838825</t>
  </si>
  <si>
    <t xml:space="preserve">PŘED 1. VRSTVOU KRYCÍHO  NÁTĚRU</t>
  </si>
  <si>
    <t>19,04</t>
  </si>
  <si>
    <t xml:space="preserve">PŘED 2. VRSTVOU KRYCÍHO  NÁTĚRU</t>
  </si>
  <si>
    <t>387</t>
  </si>
  <si>
    <t>783106805</t>
  </si>
  <si>
    <t>Odstranění nátěrů z truhlářských konstrukcí opálením</t>
  </si>
  <si>
    <t>-365448034</t>
  </si>
  <si>
    <t>Vstupní dveře</t>
  </si>
  <si>
    <t>388</t>
  </si>
  <si>
    <t>783113101</t>
  </si>
  <si>
    <t>Jednonásobný napouštěcí syntetický nátěr truhlářských konstrukcí</t>
  </si>
  <si>
    <t>334655335</t>
  </si>
  <si>
    <t>389</t>
  </si>
  <si>
    <t>783114101</t>
  </si>
  <si>
    <t>Základní jednonásobný syntetický nátěr truhlářských konstrukcí</t>
  </si>
  <si>
    <t>-348009620</t>
  </si>
  <si>
    <t>390</t>
  </si>
  <si>
    <t>783117101</t>
  </si>
  <si>
    <t>Krycí jednonásobný syntetický nátěr truhlářských konstrukcí</t>
  </si>
  <si>
    <t>-253035869</t>
  </si>
  <si>
    <t>391</t>
  </si>
  <si>
    <t>783118211</t>
  </si>
  <si>
    <t>Lakovací dvojnásobný syntetický nátěr truhlářských konstrukcí s mezibroušením</t>
  </si>
  <si>
    <t>78924975</t>
  </si>
  <si>
    <t>392</t>
  </si>
  <si>
    <t>783122131</t>
  </si>
  <si>
    <t>Plošné (plné) tmelení truhlářských konstrukcí včetně přebroušení disperzním tmelem</t>
  </si>
  <si>
    <t>-234205672</t>
  </si>
  <si>
    <t>393</t>
  </si>
  <si>
    <t>783132211</t>
  </si>
  <si>
    <t>Vysekání stávajícího sklenářského tmelu ze sklenářských výplní</t>
  </si>
  <si>
    <t>594938331</t>
  </si>
  <si>
    <t>394</t>
  </si>
  <si>
    <t>783162201</t>
  </si>
  <si>
    <t>Dotmelení skleněných výplní truhlářských konstrukcí sklenářským tmelem</t>
  </si>
  <si>
    <t>-754837829</t>
  </si>
  <si>
    <t>395</t>
  </si>
  <si>
    <t>783301401</t>
  </si>
  <si>
    <t>Ometení zámečnických konstrukcí</t>
  </si>
  <si>
    <t>-1422502628</t>
  </si>
  <si>
    <t>5*2+6*1</t>
  </si>
  <si>
    <t>396</t>
  </si>
  <si>
    <t>783306805</t>
  </si>
  <si>
    <t>Odstranění nátěru ze zámečnických konstrukcí opálením</t>
  </si>
  <si>
    <t>2121571433</t>
  </si>
  <si>
    <t>397</t>
  </si>
  <si>
    <t>783314101</t>
  </si>
  <si>
    <t>Základní jednonásobný syntetický nátěr zámečnických konstrukcí</t>
  </si>
  <si>
    <t>1516482869</t>
  </si>
  <si>
    <t>398</t>
  </si>
  <si>
    <t>783315101</t>
  </si>
  <si>
    <t>Mezinátěr jednonásobný syntetický standardní zámečnických konstrukcí</t>
  </si>
  <si>
    <t>-1472308447</t>
  </si>
  <si>
    <t>399</t>
  </si>
  <si>
    <t>783317101</t>
  </si>
  <si>
    <t>Krycí jednonásobný syntetický standardní nátěr zámečnických konstrukcí</t>
  </si>
  <si>
    <t>-1666412509</t>
  </si>
  <si>
    <t>400</t>
  </si>
  <si>
    <t>783352101</t>
  </si>
  <si>
    <t>Tmelení včetně přebroušení zámečnických konstrukcí polyesterovým tmelem</t>
  </si>
  <si>
    <t>1282413769</t>
  </si>
  <si>
    <t>401</t>
  </si>
  <si>
    <t>783601441</t>
  </si>
  <si>
    <t>Ometením litinových otopných těles před provedením nátěru</t>
  </si>
  <si>
    <t>1439435476</t>
  </si>
  <si>
    <t>0,35*9</t>
  </si>
  <si>
    <t>0,35*13</t>
  </si>
  <si>
    <t>402</t>
  </si>
  <si>
    <t>783606823</t>
  </si>
  <si>
    <t>Odstranění nátěrů z litinových otopných těles odstraňovačem nátěrů z s obroušením</t>
  </si>
  <si>
    <t>1201693220</t>
  </si>
  <si>
    <t>403</t>
  </si>
  <si>
    <t>783606862</t>
  </si>
  <si>
    <t>Odstranění nátěrů z potrubí DN do 50 mm opálením</t>
  </si>
  <si>
    <t>-735312479</t>
  </si>
  <si>
    <t xml:space="preserve">Potrubí UT WC, koupelna a k  radiátorům</t>
  </si>
  <si>
    <t>404</t>
  </si>
  <si>
    <t>783614141</t>
  </si>
  <si>
    <t>Základní jednonásobný syntetický nátěr litinových otopných těles</t>
  </si>
  <si>
    <t>1761639604</t>
  </si>
  <si>
    <t>405</t>
  </si>
  <si>
    <t>783614551</t>
  </si>
  <si>
    <t>Základní jednonásobný syntetický nátěr potrubí DN do 50 mm</t>
  </si>
  <si>
    <t>-175800028</t>
  </si>
  <si>
    <t>406</t>
  </si>
  <si>
    <t>783615551</t>
  </si>
  <si>
    <t>Mezinátěr jednonásobný syntetický nátěr potrubí DN do 50 mm</t>
  </si>
  <si>
    <t>1292456122</t>
  </si>
  <si>
    <t>407</t>
  </si>
  <si>
    <t>783617147</t>
  </si>
  <si>
    <t>Krycí dvojnásobný syntetický nátěr litinových otopných těles</t>
  </si>
  <si>
    <t>1805922636</t>
  </si>
  <si>
    <t>408</t>
  </si>
  <si>
    <t>783617601</t>
  </si>
  <si>
    <t>Krycí jednonásobný syntetický nátěr potrubí DN do 50 mm</t>
  </si>
  <si>
    <t>-13994672</t>
  </si>
  <si>
    <t>409</t>
  </si>
  <si>
    <t>783652141</t>
  </si>
  <si>
    <t>Tmelení litinových otopných těles polyesterovým tmelem</t>
  </si>
  <si>
    <t>748196043</t>
  </si>
  <si>
    <t>784</t>
  </si>
  <si>
    <t>Dokončovací práce - malby a tapety</t>
  </si>
  <si>
    <t>410</t>
  </si>
  <si>
    <t>784111001</t>
  </si>
  <si>
    <t>Oprášení (ometení ) podkladu v místnostech výšky do 3,80 m</t>
  </si>
  <si>
    <t>1213904670</t>
  </si>
  <si>
    <t>STROPY</t>
  </si>
  <si>
    <t>STĚNY</t>
  </si>
  <si>
    <t>411</t>
  </si>
  <si>
    <t>784111011</t>
  </si>
  <si>
    <t>Obroušení podkladu omítnutého v místnostech výšky do 3,80 m</t>
  </si>
  <si>
    <t>-1958709882</t>
  </si>
  <si>
    <t>412</t>
  </si>
  <si>
    <t>784121001</t>
  </si>
  <si>
    <t>Oškrabání malby v mísnostech výšky do 3,80 m</t>
  </si>
  <si>
    <t>1553222549</t>
  </si>
  <si>
    <t>413</t>
  </si>
  <si>
    <t>784121011</t>
  </si>
  <si>
    <t>Rozmývání podkladu po oškrabání malby v místnostech výšky do 3,80 m</t>
  </si>
  <si>
    <t>-1740379241</t>
  </si>
  <si>
    <t>414</t>
  </si>
  <si>
    <t>784161001</t>
  </si>
  <si>
    <t>Tmelení spar a rohů šířky do 3 mm akrylátovým tmelem v místnostech v do 3,80 m</t>
  </si>
  <si>
    <t>2023021166</t>
  </si>
  <si>
    <t>Trhliny</t>
  </si>
  <si>
    <t>415</t>
  </si>
  <si>
    <t>784171101</t>
  </si>
  <si>
    <t>Zakrytí vnitřních podlah včetně pozdějšího odkrytí</t>
  </si>
  <si>
    <t>-1738232255</t>
  </si>
  <si>
    <t>416</t>
  </si>
  <si>
    <t>58124844</t>
  </si>
  <si>
    <t>fólie pro malířské potřeby zakrývací tl 25µ 4x5m</t>
  </si>
  <si>
    <t>-975218124</t>
  </si>
  <si>
    <t>61,848</t>
  </si>
  <si>
    <t>61,848*1,05 'Přepočtené koeficientem množství</t>
  </si>
  <si>
    <t>417</t>
  </si>
  <si>
    <t>784171121</t>
  </si>
  <si>
    <t>Zakrytí vnitřních ploch konstrukcí nebo prvků v místnostech výšky do 3,80 m</t>
  </si>
  <si>
    <t>689656074</t>
  </si>
  <si>
    <t>418</t>
  </si>
  <si>
    <t>58124842</t>
  </si>
  <si>
    <t>fólie pro malířské potřeby zakrývací tl 7µ 4x5m</t>
  </si>
  <si>
    <t>1963869249</t>
  </si>
  <si>
    <t>25*1,05 'Přepočtené koeficientem množství</t>
  </si>
  <si>
    <t>419</t>
  </si>
  <si>
    <t>784181121</t>
  </si>
  <si>
    <t>Hloubková jednonásobná penetrace podkladu v místnostech výšky do 3,80 m</t>
  </si>
  <si>
    <t>1182699391</t>
  </si>
  <si>
    <t>420</t>
  </si>
  <si>
    <t>784211101</t>
  </si>
  <si>
    <t>Dvojnásobné bílé malby ze směsí za mokra výborně otěruvzdorných v místnostech výšky do 3,80 m</t>
  </si>
  <si>
    <t>-1428067931</t>
  </si>
  <si>
    <t>421</t>
  </si>
  <si>
    <t>784211141</t>
  </si>
  <si>
    <t>Příplatek k cenám 2x maleb ze směsí za mokra za provádění plochy do 5m2</t>
  </si>
  <si>
    <t>-873620762</t>
  </si>
  <si>
    <t>1,83*1,6+0,7*0,135</t>
  </si>
  <si>
    <t>(0,85*2+1,32*2)*3,196</t>
  </si>
  <si>
    <t>(1,83*2+1,6*2+0,15*2)*3,196</t>
  </si>
  <si>
    <t>Odpočet obkladů v koupelně</t>
  </si>
  <si>
    <t>-(1,83*2+1,6*2+0,15*2-0,7)*2</t>
  </si>
  <si>
    <t>Odpočet obkladů na WC</t>
  </si>
  <si>
    <t>-(0,85*2+1,32*2-0,7)*1,5</t>
  </si>
  <si>
    <t>786</t>
  </si>
  <si>
    <t>Dokončovací práce - čalounické úpravy</t>
  </si>
  <si>
    <t>422</t>
  </si>
  <si>
    <t>786613210</t>
  </si>
  <si>
    <t>Montáž zastiňující rolety papírové skládané dvoudílné do oken otevíravých, sklápěcích, vyklápěcích</t>
  </si>
  <si>
    <t>-690961563</t>
  </si>
  <si>
    <t>2,1*1,45+0,76*2,2</t>
  </si>
  <si>
    <t>2,08*1,48</t>
  </si>
  <si>
    <t>2,08*1,5</t>
  </si>
  <si>
    <t>423</t>
  </si>
  <si>
    <t>55346100</t>
  </si>
  <si>
    <t>žaluzie horizontální meziskelní</t>
  </si>
  <si>
    <t>-1613564370</t>
  </si>
  <si>
    <t>10,915*1,05 'Přepočtené koeficientem množství</t>
  </si>
  <si>
    <t>424</t>
  </si>
  <si>
    <t>998786122</t>
  </si>
  <si>
    <t>Přesun hmot tonážní pro stínění a čalounické úpravy ruční v objektech v přes 6 do 12 m</t>
  </si>
  <si>
    <t>-1700232154</t>
  </si>
  <si>
    <t>425</t>
  </si>
  <si>
    <t>998786129</t>
  </si>
  <si>
    <t>Příplatek k ručnímu přesunu hmot tonážnímu pro stínění a čalounické úpravy za zvětšený přesun ZKD 50 m</t>
  </si>
  <si>
    <t>-1152231789</t>
  </si>
  <si>
    <t>0,014*2 'Přepočtené koeficientem množství</t>
  </si>
  <si>
    <t>Práce a dodávky M</t>
  </si>
  <si>
    <t>HZS</t>
  </si>
  <si>
    <t>Hodinové zúčtovací sazby</t>
  </si>
  <si>
    <t>426</t>
  </si>
  <si>
    <t>HZS4212</t>
  </si>
  <si>
    <t>Hodinová zúčtovací sazba revizní technik specialista</t>
  </si>
  <si>
    <t>hod</t>
  </si>
  <si>
    <t>512</t>
  </si>
  <si>
    <t>1440054644</t>
  </si>
  <si>
    <t>VRN</t>
  </si>
  <si>
    <t>Vedlejší rozpočtové náklady</t>
  </si>
  <si>
    <t>VRN3</t>
  </si>
  <si>
    <t>Zařízení staveniště</t>
  </si>
  <si>
    <t>427</t>
  </si>
  <si>
    <t>030001000</t>
  </si>
  <si>
    <t>den</t>
  </si>
  <si>
    <t>1024</t>
  </si>
  <si>
    <t>373451800</t>
  </si>
  <si>
    <t>VRN7</t>
  </si>
  <si>
    <t>Provozní vlivy</t>
  </si>
  <si>
    <t>428</t>
  </si>
  <si>
    <t>070001000</t>
  </si>
  <si>
    <t>-676199653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</si>
</sst>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137</xdr:row>
      <xdr:rowOff>0</xdr:rowOff>
    </xdr:from>
    <xdr:to>
      <xdr:col>9</xdr:col>
      <xdr:colOff>1215390</xdr:colOff>
      <xdr:row>141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Bělohorská 1650-98,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Bělohorská 1650-98, ...'!P151</f>
        <v>0</v>
      </c>
      <c r="AV95" s="128">
        <f>'01 - Bělohorská 1650-98, ...'!J33</f>
        <v>0</v>
      </c>
      <c r="AW95" s="128">
        <f>'01 - Bělohorská 1650-98, ...'!J34</f>
        <v>0</v>
      </c>
      <c r="AX95" s="128">
        <f>'01 - Bělohorská 1650-98, ...'!J35</f>
        <v>0</v>
      </c>
      <c r="AY95" s="128">
        <f>'01 - Bělohorská 1650-98, ...'!J36</f>
        <v>0</v>
      </c>
      <c r="AZ95" s="128">
        <f>'01 - Bělohorská 1650-98, ...'!F33</f>
        <v>0</v>
      </c>
      <c r="BA95" s="128">
        <f>'01 - Bělohorská 1650-98, ...'!F34</f>
        <v>0</v>
      </c>
      <c r="BB95" s="128">
        <f>'01 - Bělohorská 1650-98, ...'!F35</f>
        <v>0</v>
      </c>
      <c r="BC95" s="128">
        <f>'01 - Bělohorská 1650-98, ...'!F36</f>
        <v>0</v>
      </c>
      <c r="BD95" s="130">
        <f>'01 - Bělohorská 1650-98, 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+C1JiOO8UPMZLopvQX7T6+vLePQY15r6OvzQWSeEuNzx8iRHkUtMInedqhFlYZ2JX7hD5C97dINRfimthLBwJA==" hashValue="3/OCfPHdkXRgyiFvqU5YYGNF2dw3a3/v1YkHTMM8D4m1eWVnMltKwJAfSO+QDcs3r6qTszmXBDxo6k9iOUSIJ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ělohorská 1650-98,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ROUND(J151,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ROUND((SUM(BE151:BE2060)),  2)</f>
        <v>0</v>
      </c>
      <c r="G33" s="38"/>
      <c r="H33" s="38"/>
      <c r="I33" s="151">
        <v>0.20999999999999999</v>
      </c>
      <c r="J33" s="150">
        <f>ROUND(((SUM(BE151:BE2060))*I33),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ROUND((SUM(BF151:BF2060)),  2)</f>
        <v>0</v>
      </c>
      <c r="G34" s="38"/>
      <c r="H34" s="38"/>
      <c r="I34" s="151">
        <v>0.12</v>
      </c>
      <c r="J34" s="150">
        <f>ROUND(((SUM(BF151:BF2060))*I34),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ROUND((SUM(BG151:BG2060)),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ROUND((SUM(BH151:BH2060)),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ROUND((SUM(BI151:BI2060)),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Bělohorská 1650/98, byt č.6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J151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J153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J173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J316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J444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J455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J458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J459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J489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J574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J644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J656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J735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J742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J750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J768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J786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J856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J1155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J1189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J1209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J1221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J1264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J1274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J1348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J1449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J1512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J1589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J1797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J2039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5"/>
      <c r="C127" s="176"/>
      <c r="D127" s="177" t="s">
        <v>121</v>
      </c>
      <c r="E127" s="178"/>
      <c r="F127" s="178"/>
      <c r="G127" s="178"/>
      <c r="H127" s="178"/>
      <c r="I127" s="178"/>
      <c r="J127" s="179">
        <f>J2053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9" customFormat="1" ht="24.96" customHeight="1">
      <c r="A128" s="9"/>
      <c r="B128" s="175"/>
      <c r="C128" s="176"/>
      <c r="D128" s="177" t="s">
        <v>122</v>
      </c>
      <c r="E128" s="178"/>
      <c r="F128" s="178"/>
      <c r="G128" s="178"/>
      <c r="H128" s="178"/>
      <c r="I128" s="178"/>
      <c r="J128" s="179">
        <f>J2054</f>
        <v>0</v>
      </c>
      <c r="K128" s="176"/>
      <c r="L128" s="180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="9" customFormat="1" ht="24.96" customHeight="1">
      <c r="A129" s="9"/>
      <c r="B129" s="175"/>
      <c r="C129" s="176"/>
      <c r="D129" s="177" t="s">
        <v>123</v>
      </c>
      <c r="E129" s="178"/>
      <c r="F129" s="178"/>
      <c r="G129" s="178"/>
      <c r="H129" s="178"/>
      <c r="I129" s="178"/>
      <c r="J129" s="179">
        <f>J2056</f>
        <v>0</v>
      </c>
      <c r="K129" s="176"/>
      <c r="L129" s="180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="10" customFormat="1" ht="19.92" customHeight="1">
      <c r="A130" s="10"/>
      <c r="B130" s="181"/>
      <c r="C130" s="182"/>
      <c r="D130" s="183" t="s">
        <v>124</v>
      </c>
      <c r="E130" s="184"/>
      <c r="F130" s="184"/>
      <c r="G130" s="184"/>
      <c r="H130" s="184"/>
      <c r="I130" s="184"/>
      <c r="J130" s="185">
        <f>J2057</f>
        <v>0</v>
      </c>
      <c r="K130" s="182"/>
      <c r="L130" s="186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1"/>
      <c r="C131" s="182"/>
      <c r="D131" s="183" t="s">
        <v>125</v>
      </c>
      <c r="E131" s="184"/>
      <c r="F131" s="184"/>
      <c r="G131" s="184"/>
      <c r="H131" s="184"/>
      <c r="I131" s="184"/>
      <c r="J131" s="185">
        <f>J2059</f>
        <v>0</v>
      </c>
      <c r="K131" s="182"/>
      <c r="L131" s="186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2" customFormat="1" ht="21.84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67"/>
      <c r="J133" s="67"/>
      <c r="K133" s="67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7" s="2" customFormat="1" ht="6.96" customHeight="1">
      <c r="A137" s="38"/>
      <c r="B137" s="68"/>
      <c r="C137" s="69"/>
      <c r="D137" s="69"/>
      <c r="E137" s="69"/>
      <c r="F137" s="69"/>
      <c r="G137" s="69"/>
      <c r="H137" s="69"/>
      <c r="I137" s="69"/>
      <c r="J137" s="69"/>
      <c r="K137" s="69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24.96" customHeight="1">
      <c r="A138" s="38"/>
      <c r="B138" s="39"/>
      <c r="C138" s="23" t="s">
        <v>126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16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170" t="str">
        <f>E7</f>
        <v>Byty Bělohorská</v>
      </c>
      <c r="F141" s="32"/>
      <c r="G141" s="32"/>
      <c r="H141" s="32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84</v>
      </c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40"/>
      <c r="D143" s="40"/>
      <c r="E143" s="76" t="str">
        <f>E9</f>
        <v>01 - Bělohorská 1650/98, byt č.6</v>
      </c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2" customHeight="1">
      <c r="A145" s="38"/>
      <c r="B145" s="39"/>
      <c r="C145" s="32" t="s">
        <v>20</v>
      </c>
      <c r="D145" s="40"/>
      <c r="E145" s="40"/>
      <c r="F145" s="27" t="str">
        <f>F12</f>
        <v xml:space="preserve"> </v>
      </c>
      <c r="G145" s="40"/>
      <c r="H145" s="40"/>
      <c r="I145" s="32" t="s">
        <v>22</v>
      </c>
      <c r="J145" s="79" t="str">
        <f>IF(J12="","",J12)</f>
        <v>1. 6. 2025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5.15" customHeight="1">
      <c r="A147" s="38"/>
      <c r="B147" s="39"/>
      <c r="C147" s="32" t="s">
        <v>24</v>
      </c>
      <c r="D147" s="40"/>
      <c r="E147" s="40"/>
      <c r="F147" s="27" t="str">
        <f>E15</f>
        <v xml:space="preserve"> </v>
      </c>
      <c r="G147" s="40"/>
      <c r="H147" s="40"/>
      <c r="I147" s="32" t="s">
        <v>29</v>
      </c>
      <c r="J147" s="36" t="str">
        <f>E21</f>
        <v xml:space="preserve"> </v>
      </c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5.15" customHeight="1">
      <c r="A148" s="38"/>
      <c r="B148" s="39"/>
      <c r="C148" s="32" t="s">
        <v>27</v>
      </c>
      <c r="D148" s="40"/>
      <c r="E148" s="40"/>
      <c r="F148" s="27" t="str">
        <f>IF(E18="","",E18)</f>
        <v>Vyplň údaj</v>
      </c>
      <c r="G148" s="40"/>
      <c r="H148" s="40"/>
      <c r="I148" s="32" t="s">
        <v>31</v>
      </c>
      <c r="J148" s="36" t="str">
        <f>E24</f>
        <v xml:space="preserve"> </v>
      </c>
      <c r="K148" s="40"/>
      <c r="L148" s="63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0.32" customHeight="1">
      <c r="A149" s="38"/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63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11" customFormat="1" ht="29.28" customHeight="1">
      <c r="A150" s="187"/>
      <c r="B150" s="188"/>
      <c r="C150" s="189" t="s">
        <v>127</v>
      </c>
      <c r="D150" s="190" t="s">
        <v>58</v>
      </c>
      <c r="E150" s="190" t="s">
        <v>54</v>
      </c>
      <c r="F150" s="190" t="s">
        <v>55</v>
      </c>
      <c r="G150" s="190" t="s">
        <v>128</v>
      </c>
      <c r="H150" s="190" t="s">
        <v>129</v>
      </c>
      <c r="I150" s="190" t="s">
        <v>130</v>
      </c>
      <c r="J150" s="191" t="s">
        <v>88</v>
      </c>
      <c r="K150" s="192" t="s">
        <v>131</v>
      </c>
      <c r="L150" s="193"/>
      <c r="M150" s="100" t="s">
        <v>1</v>
      </c>
      <c r="N150" s="101" t="s">
        <v>37</v>
      </c>
      <c r="O150" s="101" t="s">
        <v>132</v>
      </c>
      <c r="P150" s="101" t="s">
        <v>133</v>
      </c>
      <c r="Q150" s="101" t="s">
        <v>134</v>
      </c>
      <c r="R150" s="101" t="s">
        <v>135</v>
      </c>
      <c r="S150" s="101" t="s">
        <v>136</v>
      </c>
      <c r="T150" s="102" t="s">
        <v>137</v>
      </c>
      <c r="U150" s="187"/>
      <c r="V150" s="187"/>
      <c r="W150" s="187"/>
      <c r="X150" s="187"/>
      <c r="Y150" s="187"/>
      <c r="Z150" s="187"/>
      <c r="AA150" s="187"/>
      <c r="AB150" s="187"/>
      <c r="AC150" s="187"/>
      <c r="AD150" s="187"/>
      <c r="AE150" s="187"/>
    </row>
    <row r="151" s="2" customFormat="1" ht="22.8" customHeight="1">
      <c r="A151" s="38"/>
      <c r="B151" s="39"/>
      <c r="C151" s="107" t="s">
        <v>138</v>
      </c>
      <c r="D151" s="40"/>
      <c r="E151" s="40"/>
      <c r="F151" s="40"/>
      <c r="G151" s="40"/>
      <c r="H151" s="40"/>
      <c r="I151" s="40"/>
      <c r="J151" s="194">
        <f>BK151</f>
        <v>0</v>
      </c>
      <c r="K151" s="40"/>
      <c r="L151" s="44"/>
      <c r="M151" s="103"/>
      <c r="N151" s="195"/>
      <c r="O151" s="104"/>
      <c r="P151" s="196">
        <f>P152+P458+P2053+P2054+P2056</f>
        <v>0</v>
      </c>
      <c r="Q151" s="104"/>
      <c r="R151" s="196">
        <f>R152+R458+R2053+R2054+R2056</f>
        <v>7.0926068299999994</v>
      </c>
      <c r="S151" s="104"/>
      <c r="T151" s="197">
        <f>T152+T458+T2053+T2054+T2056</f>
        <v>6.8285947199999999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72</v>
      </c>
      <c r="AU151" s="17" t="s">
        <v>90</v>
      </c>
      <c r="BK151" s="198">
        <f>BK152+BK458+BK2053+BK2054+BK2056</f>
        <v>0</v>
      </c>
    </row>
    <row r="152" s="12" customFormat="1" ht="25.92" customHeight="1">
      <c r="A152" s="12"/>
      <c r="B152" s="199"/>
      <c r="C152" s="200"/>
      <c r="D152" s="201" t="s">
        <v>72</v>
      </c>
      <c r="E152" s="202" t="s">
        <v>139</v>
      </c>
      <c r="F152" s="202" t="s">
        <v>140</v>
      </c>
      <c r="G152" s="200"/>
      <c r="H152" s="200"/>
      <c r="I152" s="203"/>
      <c r="J152" s="204">
        <f>BK152</f>
        <v>0</v>
      </c>
      <c r="K152" s="200"/>
      <c r="L152" s="205"/>
      <c r="M152" s="206"/>
      <c r="N152" s="207"/>
      <c r="O152" s="207"/>
      <c r="P152" s="208">
        <f>P153+P173+P316+P444+P455</f>
        <v>0</v>
      </c>
      <c r="Q152" s="207"/>
      <c r="R152" s="208">
        <f>R153+R173+R316+R444+R455</f>
        <v>4.35538852</v>
      </c>
      <c r="S152" s="207"/>
      <c r="T152" s="209">
        <f>T153+T173+T316+T444+T455</f>
        <v>4.417681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81</v>
      </c>
      <c r="AT152" s="211" t="s">
        <v>72</v>
      </c>
      <c r="AU152" s="211" t="s">
        <v>73</v>
      </c>
      <c r="AY152" s="210" t="s">
        <v>141</v>
      </c>
      <c r="BK152" s="212">
        <f>BK153+BK173+BK316+BK444+BK455</f>
        <v>0</v>
      </c>
    </row>
    <row r="153" s="12" customFormat="1" ht="22.8" customHeight="1">
      <c r="A153" s="12"/>
      <c r="B153" s="199"/>
      <c r="C153" s="200"/>
      <c r="D153" s="201" t="s">
        <v>72</v>
      </c>
      <c r="E153" s="213" t="s">
        <v>142</v>
      </c>
      <c r="F153" s="213" t="s">
        <v>143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SUM(P154:P172)</f>
        <v>0</v>
      </c>
      <c r="Q153" s="207"/>
      <c r="R153" s="208">
        <f>SUM(R154:R172)</f>
        <v>1.2598183399999998</v>
      </c>
      <c r="S153" s="207"/>
      <c r="T153" s="209">
        <f>SUM(T154:T172)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81</v>
      </c>
      <c r="AT153" s="211" t="s">
        <v>72</v>
      </c>
      <c r="AU153" s="211" t="s">
        <v>81</v>
      </c>
      <c r="AY153" s="210" t="s">
        <v>141</v>
      </c>
      <c r="BK153" s="212">
        <f>SUM(BK154:BK172)</f>
        <v>0</v>
      </c>
    </row>
    <row r="154" s="2" customFormat="1" ht="33" customHeight="1">
      <c r="A154" s="38"/>
      <c r="B154" s="39"/>
      <c r="C154" s="215" t="s">
        <v>81</v>
      </c>
      <c r="D154" s="215" t="s">
        <v>144</v>
      </c>
      <c r="E154" s="216" t="s">
        <v>145</v>
      </c>
      <c r="F154" s="217" t="s">
        <v>146</v>
      </c>
      <c r="G154" s="218" t="s">
        <v>147</v>
      </c>
      <c r="H154" s="219">
        <v>0.021000000000000001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39</v>
      </c>
      <c r="O154" s="91"/>
      <c r="P154" s="225">
        <f>O154*H154</f>
        <v>0</v>
      </c>
      <c r="Q154" s="225">
        <v>0.019539999999999998</v>
      </c>
      <c r="R154" s="225">
        <f>Q154*H154</f>
        <v>0.00041033999999999998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148</v>
      </c>
      <c r="AT154" s="227" t="s">
        <v>144</v>
      </c>
      <c r="AU154" s="227" t="s">
        <v>149</v>
      </c>
      <c r="AY154" s="17" t="s">
        <v>141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149</v>
      </c>
      <c r="BK154" s="228">
        <f>ROUND(I154*H154,2)</f>
        <v>0</v>
      </c>
      <c r="BL154" s="17" t="s">
        <v>148</v>
      </c>
      <c r="BM154" s="227" t="s">
        <v>150</v>
      </c>
    </row>
    <row r="155" s="13" customFormat="1">
      <c r="A155" s="13"/>
      <c r="B155" s="229"/>
      <c r="C155" s="230"/>
      <c r="D155" s="231" t="s">
        <v>151</v>
      </c>
      <c r="E155" s="232" t="s">
        <v>1</v>
      </c>
      <c r="F155" s="233" t="s">
        <v>152</v>
      </c>
      <c r="G155" s="230"/>
      <c r="H155" s="232" t="s">
        <v>1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151</v>
      </c>
      <c r="AU155" s="239" t="s">
        <v>149</v>
      </c>
      <c r="AV155" s="13" t="s">
        <v>81</v>
      </c>
      <c r="AW155" s="13" t="s">
        <v>30</v>
      </c>
      <c r="AX155" s="13" t="s">
        <v>73</v>
      </c>
      <c r="AY155" s="239" t="s">
        <v>141</v>
      </c>
    </row>
    <row r="156" s="14" customFormat="1">
      <c r="A156" s="14"/>
      <c r="B156" s="240"/>
      <c r="C156" s="241"/>
      <c r="D156" s="231" t="s">
        <v>151</v>
      </c>
      <c r="E156" s="242" t="s">
        <v>1</v>
      </c>
      <c r="F156" s="243" t="s">
        <v>153</v>
      </c>
      <c r="G156" s="241"/>
      <c r="H156" s="244">
        <v>0.021000000000000001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0" t="s">
        <v>151</v>
      </c>
      <c r="AU156" s="250" t="s">
        <v>149</v>
      </c>
      <c r="AV156" s="14" t="s">
        <v>149</v>
      </c>
      <c r="AW156" s="14" t="s">
        <v>30</v>
      </c>
      <c r="AX156" s="14" t="s">
        <v>81</v>
      </c>
      <c r="AY156" s="250" t="s">
        <v>141</v>
      </c>
    </row>
    <row r="157" s="2" customFormat="1" ht="24.15" customHeight="1">
      <c r="A157" s="38"/>
      <c r="B157" s="39"/>
      <c r="C157" s="251" t="s">
        <v>149</v>
      </c>
      <c r="D157" s="251" t="s">
        <v>154</v>
      </c>
      <c r="E157" s="252" t="s">
        <v>155</v>
      </c>
      <c r="F157" s="253" t="s">
        <v>156</v>
      </c>
      <c r="G157" s="254" t="s">
        <v>147</v>
      </c>
      <c r="H157" s="255">
        <v>0.023</v>
      </c>
      <c r="I157" s="256"/>
      <c r="J157" s="257">
        <f>ROUND(I157*H157,2)</f>
        <v>0</v>
      </c>
      <c r="K157" s="258"/>
      <c r="L157" s="259"/>
      <c r="M157" s="260" t="s">
        <v>1</v>
      </c>
      <c r="N157" s="261" t="s">
        <v>39</v>
      </c>
      <c r="O157" s="91"/>
      <c r="P157" s="225">
        <f>O157*H157</f>
        <v>0</v>
      </c>
      <c r="Q157" s="225">
        <v>1</v>
      </c>
      <c r="R157" s="225">
        <f>Q157*H157</f>
        <v>0.023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157</v>
      </c>
      <c r="AT157" s="227" t="s">
        <v>154</v>
      </c>
      <c r="AU157" s="227" t="s">
        <v>149</v>
      </c>
      <c r="AY157" s="17" t="s">
        <v>141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149</v>
      </c>
      <c r="BK157" s="228">
        <f>ROUND(I157*H157,2)</f>
        <v>0</v>
      </c>
      <c r="BL157" s="17" t="s">
        <v>148</v>
      </c>
      <c r="BM157" s="227" t="s">
        <v>158</v>
      </c>
    </row>
    <row r="158" s="14" customFormat="1">
      <c r="A158" s="14"/>
      <c r="B158" s="240"/>
      <c r="C158" s="241"/>
      <c r="D158" s="231" t="s">
        <v>151</v>
      </c>
      <c r="E158" s="241"/>
      <c r="F158" s="243" t="s">
        <v>159</v>
      </c>
      <c r="G158" s="241"/>
      <c r="H158" s="244">
        <v>0.023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151</v>
      </c>
      <c r="AU158" s="250" t="s">
        <v>149</v>
      </c>
      <c r="AV158" s="14" t="s">
        <v>149</v>
      </c>
      <c r="AW158" s="14" t="s">
        <v>4</v>
      </c>
      <c r="AX158" s="14" t="s">
        <v>81</v>
      </c>
      <c r="AY158" s="250" t="s">
        <v>141</v>
      </c>
    </row>
    <row r="159" s="2" customFormat="1" ht="24.15" customHeight="1">
      <c r="A159" s="38"/>
      <c r="B159" s="39"/>
      <c r="C159" s="215" t="s">
        <v>142</v>
      </c>
      <c r="D159" s="215" t="s">
        <v>144</v>
      </c>
      <c r="E159" s="216" t="s">
        <v>160</v>
      </c>
      <c r="F159" s="217" t="s">
        <v>161</v>
      </c>
      <c r="G159" s="218" t="s">
        <v>162</v>
      </c>
      <c r="H159" s="219">
        <v>12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39</v>
      </c>
      <c r="O159" s="91"/>
      <c r="P159" s="225">
        <f>O159*H159</f>
        <v>0</v>
      </c>
      <c r="Q159" s="225">
        <v>0.0060600000000000003</v>
      </c>
      <c r="R159" s="225">
        <f>Q159*H159</f>
        <v>0.072720000000000007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148</v>
      </c>
      <c r="AT159" s="227" t="s">
        <v>144</v>
      </c>
      <c r="AU159" s="227" t="s">
        <v>149</v>
      </c>
      <c r="AY159" s="17" t="s">
        <v>141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149</v>
      </c>
      <c r="BK159" s="228">
        <f>ROUND(I159*H159,2)</f>
        <v>0</v>
      </c>
      <c r="BL159" s="17" t="s">
        <v>148</v>
      </c>
      <c r="BM159" s="227" t="s">
        <v>163</v>
      </c>
    </row>
    <row r="160" s="13" customFormat="1">
      <c r="A160" s="13"/>
      <c r="B160" s="229"/>
      <c r="C160" s="230"/>
      <c r="D160" s="231" t="s">
        <v>151</v>
      </c>
      <c r="E160" s="232" t="s">
        <v>1</v>
      </c>
      <c r="F160" s="233" t="s">
        <v>164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151</v>
      </c>
      <c r="AU160" s="239" t="s">
        <v>149</v>
      </c>
      <c r="AV160" s="13" t="s">
        <v>81</v>
      </c>
      <c r="AW160" s="13" t="s">
        <v>30</v>
      </c>
      <c r="AX160" s="13" t="s">
        <v>73</v>
      </c>
      <c r="AY160" s="239" t="s">
        <v>141</v>
      </c>
    </row>
    <row r="161" s="14" customFormat="1">
      <c r="A161" s="14"/>
      <c r="B161" s="240"/>
      <c r="C161" s="241"/>
      <c r="D161" s="231" t="s">
        <v>151</v>
      </c>
      <c r="E161" s="242" t="s">
        <v>1</v>
      </c>
      <c r="F161" s="243" t="s">
        <v>165</v>
      </c>
      <c r="G161" s="241"/>
      <c r="H161" s="244">
        <v>12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151</v>
      </c>
      <c r="AU161" s="250" t="s">
        <v>149</v>
      </c>
      <c r="AV161" s="14" t="s">
        <v>149</v>
      </c>
      <c r="AW161" s="14" t="s">
        <v>30</v>
      </c>
      <c r="AX161" s="14" t="s">
        <v>81</v>
      </c>
      <c r="AY161" s="250" t="s">
        <v>141</v>
      </c>
    </row>
    <row r="162" s="2" customFormat="1" ht="24.15" customHeight="1">
      <c r="A162" s="38"/>
      <c r="B162" s="39"/>
      <c r="C162" s="215" t="s">
        <v>148</v>
      </c>
      <c r="D162" s="215" t="s">
        <v>144</v>
      </c>
      <c r="E162" s="216" t="s">
        <v>166</v>
      </c>
      <c r="F162" s="217" t="s">
        <v>167</v>
      </c>
      <c r="G162" s="218" t="s">
        <v>168</v>
      </c>
      <c r="H162" s="219">
        <v>4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39</v>
      </c>
      <c r="O162" s="91"/>
      <c r="P162" s="225">
        <f>O162*H162</f>
        <v>0</v>
      </c>
      <c r="Q162" s="225">
        <v>0.27128000000000002</v>
      </c>
      <c r="R162" s="225">
        <f>Q162*H162</f>
        <v>1.0851200000000001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148</v>
      </c>
      <c r="AT162" s="227" t="s">
        <v>144</v>
      </c>
      <c r="AU162" s="227" t="s">
        <v>149</v>
      </c>
      <c r="AY162" s="17" t="s">
        <v>141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149</v>
      </c>
      <c r="BK162" s="228">
        <f>ROUND(I162*H162,2)</f>
        <v>0</v>
      </c>
      <c r="BL162" s="17" t="s">
        <v>148</v>
      </c>
      <c r="BM162" s="227" t="s">
        <v>169</v>
      </c>
    </row>
    <row r="163" s="13" customFormat="1">
      <c r="A163" s="13"/>
      <c r="B163" s="229"/>
      <c r="C163" s="230"/>
      <c r="D163" s="231" t="s">
        <v>151</v>
      </c>
      <c r="E163" s="232" t="s">
        <v>1</v>
      </c>
      <c r="F163" s="233" t="s">
        <v>170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151</v>
      </c>
      <c r="AU163" s="239" t="s">
        <v>149</v>
      </c>
      <c r="AV163" s="13" t="s">
        <v>81</v>
      </c>
      <c r="AW163" s="13" t="s">
        <v>30</v>
      </c>
      <c r="AX163" s="13" t="s">
        <v>73</v>
      </c>
      <c r="AY163" s="239" t="s">
        <v>141</v>
      </c>
    </row>
    <row r="164" s="14" customFormat="1">
      <c r="A164" s="14"/>
      <c r="B164" s="240"/>
      <c r="C164" s="241"/>
      <c r="D164" s="231" t="s">
        <v>151</v>
      </c>
      <c r="E164" s="242" t="s">
        <v>1</v>
      </c>
      <c r="F164" s="243" t="s">
        <v>171</v>
      </c>
      <c r="G164" s="241"/>
      <c r="H164" s="244">
        <v>3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151</v>
      </c>
      <c r="AU164" s="250" t="s">
        <v>149</v>
      </c>
      <c r="AV164" s="14" t="s">
        <v>149</v>
      </c>
      <c r="AW164" s="14" t="s">
        <v>30</v>
      </c>
      <c r="AX164" s="14" t="s">
        <v>73</v>
      </c>
      <c r="AY164" s="250" t="s">
        <v>141</v>
      </c>
    </row>
    <row r="165" s="13" customFormat="1">
      <c r="A165" s="13"/>
      <c r="B165" s="229"/>
      <c r="C165" s="230"/>
      <c r="D165" s="231" t="s">
        <v>151</v>
      </c>
      <c r="E165" s="232" t="s">
        <v>1</v>
      </c>
      <c r="F165" s="233" t="s">
        <v>172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151</v>
      </c>
      <c r="AU165" s="239" t="s">
        <v>149</v>
      </c>
      <c r="AV165" s="13" t="s">
        <v>81</v>
      </c>
      <c r="AW165" s="13" t="s">
        <v>30</v>
      </c>
      <c r="AX165" s="13" t="s">
        <v>73</v>
      </c>
      <c r="AY165" s="239" t="s">
        <v>141</v>
      </c>
    </row>
    <row r="166" s="14" customFormat="1">
      <c r="A166" s="14"/>
      <c r="B166" s="240"/>
      <c r="C166" s="241"/>
      <c r="D166" s="231" t="s">
        <v>151</v>
      </c>
      <c r="E166" s="242" t="s">
        <v>1</v>
      </c>
      <c r="F166" s="243" t="s">
        <v>81</v>
      </c>
      <c r="G166" s="241"/>
      <c r="H166" s="244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151</v>
      </c>
      <c r="AU166" s="250" t="s">
        <v>149</v>
      </c>
      <c r="AV166" s="14" t="s">
        <v>149</v>
      </c>
      <c r="AW166" s="14" t="s">
        <v>30</v>
      </c>
      <c r="AX166" s="14" t="s">
        <v>73</v>
      </c>
      <c r="AY166" s="250" t="s">
        <v>141</v>
      </c>
    </row>
    <row r="167" s="15" customFormat="1">
      <c r="A167" s="15"/>
      <c r="B167" s="262"/>
      <c r="C167" s="263"/>
      <c r="D167" s="231" t="s">
        <v>151</v>
      </c>
      <c r="E167" s="264" t="s">
        <v>1</v>
      </c>
      <c r="F167" s="265" t="s">
        <v>173</v>
      </c>
      <c r="G167" s="263"/>
      <c r="H167" s="266">
        <v>4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2" t="s">
        <v>151</v>
      </c>
      <c r="AU167" s="272" t="s">
        <v>149</v>
      </c>
      <c r="AV167" s="15" t="s">
        <v>148</v>
      </c>
      <c r="AW167" s="15" t="s">
        <v>30</v>
      </c>
      <c r="AX167" s="15" t="s">
        <v>81</v>
      </c>
      <c r="AY167" s="272" t="s">
        <v>141</v>
      </c>
    </row>
    <row r="168" s="2" customFormat="1" ht="24.15" customHeight="1">
      <c r="A168" s="38"/>
      <c r="B168" s="39"/>
      <c r="C168" s="215" t="s">
        <v>174</v>
      </c>
      <c r="D168" s="215" t="s">
        <v>144</v>
      </c>
      <c r="E168" s="216" t="s">
        <v>175</v>
      </c>
      <c r="F168" s="217" t="s">
        <v>176</v>
      </c>
      <c r="G168" s="218" t="s">
        <v>177</v>
      </c>
      <c r="H168" s="219">
        <v>8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39</v>
      </c>
      <c r="O168" s="91"/>
      <c r="P168" s="225">
        <f>O168*H168</f>
        <v>0</v>
      </c>
      <c r="Q168" s="225">
        <v>0.00013999999999999999</v>
      </c>
      <c r="R168" s="225">
        <f>Q168*H168</f>
        <v>0.0011199999999999999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148</v>
      </c>
      <c r="AT168" s="227" t="s">
        <v>144</v>
      </c>
      <c r="AU168" s="227" t="s">
        <v>149</v>
      </c>
      <c r="AY168" s="17" t="s">
        <v>141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149</v>
      </c>
      <c r="BK168" s="228">
        <f>ROUND(I168*H168,2)</f>
        <v>0</v>
      </c>
      <c r="BL168" s="17" t="s">
        <v>148</v>
      </c>
      <c r="BM168" s="227" t="s">
        <v>178</v>
      </c>
    </row>
    <row r="169" s="14" customFormat="1">
      <c r="A169" s="14"/>
      <c r="B169" s="240"/>
      <c r="C169" s="241"/>
      <c r="D169" s="231" t="s">
        <v>151</v>
      </c>
      <c r="E169" s="242" t="s">
        <v>1</v>
      </c>
      <c r="F169" s="243" t="s">
        <v>157</v>
      </c>
      <c r="G169" s="241"/>
      <c r="H169" s="244">
        <v>8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151</v>
      </c>
      <c r="AU169" s="250" t="s">
        <v>149</v>
      </c>
      <c r="AV169" s="14" t="s">
        <v>149</v>
      </c>
      <c r="AW169" s="14" t="s">
        <v>30</v>
      </c>
      <c r="AX169" s="14" t="s">
        <v>81</v>
      </c>
      <c r="AY169" s="250" t="s">
        <v>141</v>
      </c>
    </row>
    <row r="170" s="2" customFormat="1" ht="16.5" customHeight="1">
      <c r="A170" s="38"/>
      <c r="B170" s="39"/>
      <c r="C170" s="215" t="s">
        <v>179</v>
      </c>
      <c r="D170" s="215" t="s">
        <v>144</v>
      </c>
      <c r="E170" s="216" t="s">
        <v>180</v>
      </c>
      <c r="F170" s="217" t="s">
        <v>181</v>
      </c>
      <c r="G170" s="218" t="s">
        <v>168</v>
      </c>
      <c r="H170" s="219">
        <v>1.2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39</v>
      </c>
      <c r="O170" s="91"/>
      <c r="P170" s="225">
        <f>O170*H170</f>
        <v>0</v>
      </c>
      <c r="Q170" s="225">
        <v>0.06454</v>
      </c>
      <c r="R170" s="225">
        <f>Q170*H170</f>
        <v>0.077448000000000003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148</v>
      </c>
      <c r="AT170" s="227" t="s">
        <v>144</v>
      </c>
      <c r="AU170" s="227" t="s">
        <v>149</v>
      </c>
      <c r="AY170" s="17" t="s">
        <v>141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149</v>
      </c>
      <c r="BK170" s="228">
        <f>ROUND(I170*H170,2)</f>
        <v>0</v>
      </c>
      <c r="BL170" s="17" t="s">
        <v>148</v>
      </c>
      <c r="BM170" s="227" t="s">
        <v>182</v>
      </c>
    </row>
    <row r="171" s="13" customFormat="1">
      <c r="A171" s="13"/>
      <c r="B171" s="229"/>
      <c r="C171" s="230"/>
      <c r="D171" s="231" t="s">
        <v>151</v>
      </c>
      <c r="E171" s="232" t="s">
        <v>1</v>
      </c>
      <c r="F171" s="233" t="s">
        <v>183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151</v>
      </c>
      <c r="AU171" s="239" t="s">
        <v>149</v>
      </c>
      <c r="AV171" s="13" t="s">
        <v>81</v>
      </c>
      <c r="AW171" s="13" t="s">
        <v>30</v>
      </c>
      <c r="AX171" s="13" t="s">
        <v>73</v>
      </c>
      <c r="AY171" s="239" t="s">
        <v>141</v>
      </c>
    </row>
    <row r="172" s="14" customFormat="1">
      <c r="A172" s="14"/>
      <c r="B172" s="240"/>
      <c r="C172" s="241"/>
      <c r="D172" s="231" t="s">
        <v>151</v>
      </c>
      <c r="E172" s="242" t="s">
        <v>1</v>
      </c>
      <c r="F172" s="243" t="s">
        <v>184</v>
      </c>
      <c r="G172" s="241"/>
      <c r="H172" s="244">
        <v>1.2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151</v>
      </c>
      <c r="AU172" s="250" t="s">
        <v>149</v>
      </c>
      <c r="AV172" s="14" t="s">
        <v>149</v>
      </c>
      <c r="AW172" s="14" t="s">
        <v>30</v>
      </c>
      <c r="AX172" s="14" t="s">
        <v>81</v>
      </c>
      <c r="AY172" s="250" t="s">
        <v>141</v>
      </c>
    </row>
    <row r="173" s="12" customFormat="1" ht="22.8" customHeight="1">
      <c r="A173" s="12"/>
      <c r="B173" s="199"/>
      <c r="C173" s="200"/>
      <c r="D173" s="201" t="s">
        <v>72</v>
      </c>
      <c r="E173" s="213" t="s">
        <v>179</v>
      </c>
      <c r="F173" s="213" t="s">
        <v>185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SUM(P174:P315)</f>
        <v>0</v>
      </c>
      <c r="Q173" s="207"/>
      <c r="R173" s="208">
        <f>SUM(R174:R315)</f>
        <v>3.0929828599999998</v>
      </c>
      <c r="S173" s="207"/>
      <c r="T173" s="209">
        <f>SUM(T174:T315)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81</v>
      </c>
      <c r="AT173" s="211" t="s">
        <v>72</v>
      </c>
      <c r="AU173" s="211" t="s">
        <v>81</v>
      </c>
      <c r="AY173" s="210" t="s">
        <v>141</v>
      </c>
      <c r="BK173" s="212">
        <f>SUM(BK174:BK315)</f>
        <v>0</v>
      </c>
    </row>
    <row r="174" s="2" customFormat="1" ht="24.15" customHeight="1">
      <c r="A174" s="38"/>
      <c r="B174" s="39"/>
      <c r="C174" s="215" t="s">
        <v>186</v>
      </c>
      <c r="D174" s="215" t="s">
        <v>144</v>
      </c>
      <c r="E174" s="216" t="s">
        <v>187</v>
      </c>
      <c r="F174" s="217" t="s">
        <v>188</v>
      </c>
      <c r="G174" s="218" t="s">
        <v>168</v>
      </c>
      <c r="H174" s="219">
        <v>61.847999999999999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0.00025999999999999998</v>
      </c>
      <c r="R174" s="225">
        <f>Q174*H174</f>
        <v>0.016080479999999998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148</v>
      </c>
      <c r="AT174" s="227" t="s">
        <v>144</v>
      </c>
      <c r="AU174" s="227" t="s">
        <v>149</v>
      </c>
      <c r="AY174" s="17" t="s">
        <v>141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149</v>
      </c>
      <c r="BK174" s="228">
        <f>ROUND(I174*H174,2)</f>
        <v>0</v>
      </c>
      <c r="BL174" s="17" t="s">
        <v>148</v>
      </c>
      <c r="BM174" s="227" t="s">
        <v>189</v>
      </c>
    </row>
    <row r="175" s="13" customFormat="1">
      <c r="A175" s="13"/>
      <c r="B175" s="229"/>
      <c r="C175" s="230"/>
      <c r="D175" s="231" t="s">
        <v>151</v>
      </c>
      <c r="E175" s="232" t="s">
        <v>1</v>
      </c>
      <c r="F175" s="233" t="s">
        <v>190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151</v>
      </c>
      <c r="AU175" s="239" t="s">
        <v>149</v>
      </c>
      <c r="AV175" s="13" t="s">
        <v>81</v>
      </c>
      <c r="AW175" s="13" t="s">
        <v>30</v>
      </c>
      <c r="AX175" s="13" t="s">
        <v>73</v>
      </c>
      <c r="AY175" s="239" t="s">
        <v>141</v>
      </c>
    </row>
    <row r="176" s="14" customFormat="1">
      <c r="A176" s="14"/>
      <c r="B176" s="240"/>
      <c r="C176" s="241"/>
      <c r="D176" s="231" t="s">
        <v>151</v>
      </c>
      <c r="E176" s="242" t="s">
        <v>1</v>
      </c>
      <c r="F176" s="243" t="s">
        <v>191</v>
      </c>
      <c r="G176" s="241"/>
      <c r="H176" s="244">
        <v>8.5990000000000002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151</v>
      </c>
      <c r="AU176" s="250" t="s">
        <v>149</v>
      </c>
      <c r="AV176" s="14" t="s">
        <v>149</v>
      </c>
      <c r="AW176" s="14" t="s">
        <v>30</v>
      </c>
      <c r="AX176" s="14" t="s">
        <v>73</v>
      </c>
      <c r="AY176" s="250" t="s">
        <v>141</v>
      </c>
    </row>
    <row r="177" s="13" customFormat="1">
      <c r="A177" s="13"/>
      <c r="B177" s="229"/>
      <c r="C177" s="230"/>
      <c r="D177" s="231" t="s">
        <v>151</v>
      </c>
      <c r="E177" s="232" t="s">
        <v>1</v>
      </c>
      <c r="F177" s="233" t="s">
        <v>192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151</v>
      </c>
      <c r="AU177" s="239" t="s">
        <v>149</v>
      </c>
      <c r="AV177" s="13" t="s">
        <v>81</v>
      </c>
      <c r="AW177" s="13" t="s">
        <v>30</v>
      </c>
      <c r="AX177" s="13" t="s">
        <v>73</v>
      </c>
      <c r="AY177" s="239" t="s">
        <v>141</v>
      </c>
    </row>
    <row r="178" s="14" customFormat="1">
      <c r="A178" s="14"/>
      <c r="B178" s="240"/>
      <c r="C178" s="241"/>
      <c r="D178" s="231" t="s">
        <v>151</v>
      </c>
      <c r="E178" s="242" t="s">
        <v>1</v>
      </c>
      <c r="F178" s="243" t="s">
        <v>193</v>
      </c>
      <c r="G178" s="241"/>
      <c r="H178" s="244">
        <v>1.1220000000000001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151</v>
      </c>
      <c r="AU178" s="250" t="s">
        <v>149</v>
      </c>
      <c r="AV178" s="14" t="s">
        <v>149</v>
      </c>
      <c r="AW178" s="14" t="s">
        <v>30</v>
      </c>
      <c r="AX178" s="14" t="s">
        <v>73</v>
      </c>
      <c r="AY178" s="250" t="s">
        <v>141</v>
      </c>
    </row>
    <row r="179" s="13" customFormat="1">
      <c r="A179" s="13"/>
      <c r="B179" s="229"/>
      <c r="C179" s="230"/>
      <c r="D179" s="231" t="s">
        <v>151</v>
      </c>
      <c r="E179" s="232" t="s">
        <v>1</v>
      </c>
      <c r="F179" s="233" t="s">
        <v>194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151</v>
      </c>
      <c r="AU179" s="239" t="s">
        <v>149</v>
      </c>
      <c r="AV179" s="13" t="s">
        <v>81</v>
      </c>
      <c r="AW179" s="13" t="s">
        <v>30</v>
      </c>
      <c r="AX179" s="13" t="s">
        <v>73</v>
      </c>
      <c r="AY179" s="239" t="s">
        <v>141</v>
      </c>
    </row>
    <row r="180" s="14" customFormat="1">
      <c r="A180" s="14"/>
      <c r="B180" s="240"/>
      <c r="C180" s="241"/>
      <c r="D180" s="231" t="s">
        <v>151</v>
      </c>
      <c r="E180" s="242" t="s">
        <v>1</v>
      </c>
      <c r="F180" s="243" t="s">
        <v>195</v>
      </c>
      <c r="G180" s="241"/>
      <c r="H180" s="244">
        <v>3.0409999999999999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151</v>
      </c>
      <c r="AU180" s="250" t="s">
        <v>149</v>
      </c>
      <c r="AV180" s="14" t="s">
        <v>149</v>
      </c>
      <c r="AW180" s="14" t="s">
        <v>30</v>
      </c>
      <c r="AX180" s="14" t="s">
        <v>73</v>
      </c>
      <c r="AY180" s="250" t="s">
        <v>141</v>
      </c>
    </row>
    <row r="181" s="13" customFormat="1">
      <c r="A181" s="13"/>
      <c r="B181" s="229"/>
      <c r="C181" s="230"/>
      <c r="D181" s="231" t="s">
        <v>151</v>
      </c>
      <c r="E181" s="232" t="s">
        <v>1</v>
      </c>
      <c r="F181" s="233" t="s">
        <v>196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151</v>
      </c>
      <c r="AU181" s="239" t="s">
        <v>149</v>
      </c>
      <c r="AV181" s="13" t="s">
        <v>81</v>
      </c>
      <c r="AW181" s="13" t="s">
        <v>30</v>
      </c>
      <c r="AX181" s="13" t="s">
        <v>73</v>
      </c>
      <c r="AY181" s="239" t="s">
        <v>141</v>
      </c>
    </row>
    <row r="182" s="14" customFormat="1">
      <c r="A182" s="14"/>
      <c r="B182" s="240"/>
      <c r="C182" s="241"/>
      <c r="D182" s="231" t="s">
        <v>151</v>
      </c>
      <c r="E182" s="242" t="s">
        <v>1</v>
      </c>
      <c r="F182" s="243" t="s">
        <v>197</v>
      </c>
      <c r="G182" s="241"/>
      <c r="H182" s="244">
        <v>13.135999999999999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151</v>
      </c>
      <c r="AU182" s="250" t="s">
        <v>149</v>
      </c>
      <c r="AV182" s="14" t="s">
        <v>149</v>
      </c>
      <c r="AW182" s="14" t="s">
        <v>30</v>
      </c>
      <c r="AX182" s="14" t="s">
        <v>73</v>
      </c>
      <c r="AY182" s="250" t="s">
        <v>141</v>
      </c>
    </row>
    <row r="183" s="13" customFormat="1">
      <c r="A183" s="13"/>
      <c r="B183" s="229"/>
      <c r="C183" s="230"/>
      <c r="D183" s="231" t="s">
        <v>151</v>
      </c>
      <c r="E183" s="232" t="s">
        <v>1</v>
      </c>
      <c r="F183" s="233" t="s">
        <v>198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151</v>
      </c>
      <c r="AU183" s="239" t="s">
        <v>149</v>
      </c>
      <c r="AV183" s="13" t="s">
        <v>81</v>
      </c>
      <c r="AW183" s="13" t="s">
        <v>30</v>
      </c>
      <c r="AX183" s="13" t="s">
        <v>73</v>
      </c>
      <c r="AY183" s="239" t="s">
        <v>141</v>
      </c>
    </row>
    <row r="184" s="14" customFormat="1">
      <c r="A184" s="14"/>
      <c r="B184" s="240"/>
      <c r="C184" s="241"/>
      <c r="D184" s="231" t="s">
        <v>151</v>
      </c>
      <c r="E184" s="242" t="s">
        <v>1</v>
      </c>
      <c r="F184" s="243" t="s">
        <v>199</v>
      </c>
      <c r="G184" s="241"/>
      <c r="H184" s="244">
        <v>20.309000000000001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151</v>
      </c>
      <c r="AU184" s="250" t="s">
        <v>149</v>
      </c>
      <c r="AV184" s="14" t="s">
        <v>149</v>
      </c>
      <c r="AW184" s="14" t="s">
        <v>30</v>
      </c>
      <c r="AX184" s="14" t="s">
        <v>73</v>
      </c>
      <c r="AY184" s="250" t="s">
        <v>141</v>
      </c>
    </row>
    <row r="185" s="13" customFormat="1">
      <c r="A185" s="13"/>
      <c r="B185" s="229"/>
      <c r="C185" s="230"/>
      <c r="D185" s="231" t="s">
        <v>151</v>
      </c>
      <c r="E185" s="232" t="s">
        <v>1</v>
      </c>
      <c r="F185" s="233" t="s">
        <v>200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151</v>
      </c>
      <c r="AU185" s="239" t="s">
        <v>149</v>
      </c>
      <c r="AV185" s="13" t="s">
        <v>81</v>
      </c>
      <c r="AW185" s="13" t="s">
        <v>30</v>
      </c>
      <c r="AX185" s="13" t="s">
        <v>73</v>
      </c>
      <c r="AY185" s="239" t="s">
        <v>141</v>
      </c>
    </row>
    <row r="186" s="14" customFormat="1">
      <c r="A186" s="14"/>
      <c r="B186" s="240"/>
      <c r="C186" s="241"/>
      <c r="D186" s="231" t="s">
        <v>151</v>
      </c>
      <c r="E186" s="242" t="s">
        <v>1</v>
      </c>
      <c r="F186" s="243" t="s">
        <v>201</v>
      </c>
      <c r="G186" s="241"/>
      <c r="H186" s="244">
        <v>15.641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151</v>
      </c>
      <c r="AU186" s="250" t="s">
        <v>149</v>
      </c>
      <c r="AV186" s="14" t="s">
        <v>149</v>
      </c>
      <c r="AW186" s="14" t="s">
        <v>30</v>
      </c>
      <c r="AX186" s="14" t="s">
        <v>73</v>
      </c>
      <c r="AY186" s="250" t="s">
        <v>141</v>
      </c>
    </row>
    <row r="187" s="15" customFormat="1">
      <c r="A187" s="15"/>
      <c r="B187" s="262"/>
      <c r="C187" s="263"/>
      <c r="D187" s="231" t="s">
        <v>151</v>
      </c>
      <c r="E187" s="264" t="s">
        <v>1</v>
      </c>
      <c r="F187" s="265" t="s">
        <v>173</v>
      </c>
      <c r="G187" s="263"/>
      <c r="H187" s="266">
        <v>61.847999999999999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2" t="s">
        <v>151</v>
      </c>
      <c r="AU187" s="272" t="s">
        <v>149</v>
      </c>
      <c r="AV187" s="15" t="s">
        <v>148</v>
      </c>
      <c r="AW187" s="15" t="s">
        <v>30</v>
      </c>
      <c r="AX187" s="15" t="s">
        <v>81</v>
      </c>
      <c r="AY187" s="272" t="s">
        <v>141</v>
      </c>
    </row>
    <row r="188" s="2" customFormat="1" ht="21.75" customHeight="1">
      <c r="A188" s="38"/>
      <c r="B188" s="39"/>
      <c r="C188" s="215" t="s">
        <v>157</v>
      </c>
      <c r="D188" s="215" t="s">
        <v>144</v>
      </c>
      <c r="E188" s="216" t="s">
        <v>202</v>
      </c>
      <c r="F188" s="217" t="s">
        <v>203</v>
      </c>
      <c r="G188" s="218" t="s">
        <v>168</v>
      </c>
      <c r="H188" s="219">
        <v>61.847999999999999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39</v>
      </c>
      <c r="O188" s="91"/>
      <c r="P188" s="225">
        <f>O188*H188</f>
        <v>0</v>
      </c>
      <c r="Q188" s="225">
        <v>0.0040000000000000001</v>
      </c>
      <c r="R188" s="225">
        <f>Q188*H188</f>
        <v>0.247392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148</v>
      </c>
      <c r="AT188" s="227" t="s">
        <v>144</v>
      </c>
      <c r="AU188" s="227" t="s">
        <v>149</v>
      </c>
      <c r="AY188" s="17" t="s">
        <v>141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149</v>
      </c>
      <c r="BK188" s="228">
        <f>ROUND(I188*H188,2)</f>
        <v>0</v>
      </c>
      <c r="BL188" s="17" t="s">
        <v>148</v>
      </c>
      <c r="BM188" s="227" t="s">
        <v>204</v>
      </c>
    </row>
    <row r="189" s="13" customFormat="1">
      <c r="A189" s="13"/>
      <c r="B189" s="229"/>
      <c r="C189" s="230"/>
      <c r="D189" s="231" t="s">
        <v>151</v>
      </c>
      <c r="E189" s="232" t="s">
        <v>1</v>
      </c>
      <c r="F189" s="233" t="s">
        <v>190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151</v>
      </c>
      <c r="AU189" s="239" t="s">
        <v>149</v>
      </c>
      <c r="AV189" s="13" t="s">
        <v>81</v>
      </c>
      <c r="AW189" s="13" t="s">
        <v>30</v>
      </c>
      <c r="AX189" s="13" t="s">
        <v>73</v>
      </c>
      <c r="AY189" s="239" t="s">
        <v>141</v>
      </c>
    </row>
    <row r="190" s="14" customFormat="1">
      <c r="A190" s="14"/>
      <c r="B190" s="240"/>
      <c r="C190" s="241"/>
      <c r="D190" s="231" t="s">
        <v>151</v>
      </c>
      <c r="E190" s="242" t="s">
        <v>1</v>
      </c>
      <c r="F190" s="243" t="s">
        <v>191</v>
      </c>
      <c r="G190" s="241"/>
      <c r="H190" s="244">
        <v>8.5990000000000002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151</v>
      </c>
      <c r="AU190" s="250" t="s">
        <v>149</v>
      </c>
      <c r="AV190" s="14" t="s">
        <v>149</v>
      </c>
      <c r="AW190" s="14" t="s">
        <v>30</v>
      </c>
      <c r="AX190" s="14" t="s">
        <v>73</v>
      </c>
      <c r="AY190" s="250" t="s">
        <v>141</v>
      </c>
    </row>
    <row r="191" s="13" customFormat="1">
      <c r="A191" s="13"/>
      <c r="B191" s="229"/>
      <c r="C191" s="230"/>
      <c r="D191" s="231" t="s">
        <v>151</v>
      </c>
      <c r="E191" s="232" t="s">
        <v>1</v>
      </c>
      <c r="F191" s="233" t="s">
        <v>192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151</v>
      </c>
      <c r="AU191" s="239" t="s">
        <v>149</v>
      </c>
      <c r="AV191" s="13" t="s">
        <v>81</v>
      </c>
      <c r="AW191" s="13" t="s">
        <v>30</v>
      </c>
      <c r="AX191" s="13" t="s">
        <v>73</v>
      </c>
      <c r="AY191" s="239" t="s">
        <v>141</v>
      </c>
    </row>
    <row r="192" s="14" customFormat="1">
      <c r="A192" s="14"/>
      <c r="B192" s="240"/>
      <c r="C192" s="241"/>
      <c r="D192" s="231" t="s">
        <v>151</v>
      </c>
      <c r="E192" s="242" t="s">
        <v>1</v>
      </c>
      <c r="F192" s="243" t="s">
        <v>193</v>
      </c>
      <c r="G192" s="241"/>
      <c r="H192" s="244">
        <v>1.1220000000000001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151</v>
      </c>
      <c r="AU192" s="250" t="s">
        <v>149</v>
      </c>
      <c r="AV192" s="14" t="s">
        <v>149</v>
      </c>
      <c r="AW192" s="14" t="s">
        <v>30</v>
      </c>
      <c r="AX192" s="14" t="s">
        <v>73</v>
      </c>
      <c r="AY192" s="250" t="s">
        <v>141</v>
      </c>
    </row>
    <row r="193" s="13" customFormat="1">
      <c r="A193" s="13"/>
      <c r="B193" s="229"/>
      <c r="C193" s="230"/>
      <c r="D193" s="231" t="s">
        <v>151</v>
      </c>
      <c r="E193" s="232" t="s">
        <v>1</v>
      </c>
      <c r="F193" s="233" t="s">
        <v>194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151</v>
      </c>
      <c r="AU193" s="239" t="s">
        <v>149</v>
      </c>
      <c r="AV193" s="13" t="s">
        <v>81</v>
      </c>
      <c r="AW193" s="13" t="s">
        <v>30</v>
      </c>
      <c r="AX193" s="13" t="s">
        <v>73</v>
      </c>
      <c r="AY193" s="239" t="s">
        <v>141</v>
      </c>
    </row>
    <row r="194" s="14" customFormat="1">
      <c r="A194" s="14"/>
      <c r="B194" s="240"/>
      <c r="C194" s="241"/>
      <c r="D194" s="231" t="s">
        <v>151</v>
      </c>
      <c r="E194" s="242" t="s">
        <v>1</v>
      </c>
      <c r="F194" s="243" t="s">
        <v>195</v>
      </c>
      <c r="G194" s="241"/>
      <c r="H194" s="244">
        <v>3.0409999999999999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151</v>
      </c>
      <c r="AU194" s="250" t="s">
        <v>149</v>
      </c>
      <c r="AV194" s="14" t="s">
        <v>149</v>
      </c>
      <c r="AW194" s="14" t="s">
        <v>30</v>
      </c>
      <c r="AX194" s="14" t="s">
        <v>73</v>
      </c>
      <c r="AY194" s="250" t="s">
        <v>141</v>
      </c>
    </row>
    <row r="195" s="13" customFormat="1">
      <c r="A195" s="13"/>
      <c r="B195" s="229"/>
      <c r="C195" s="230"/>
      <c r="D195" s="231" t="s">
        <v>151</v>
      </c>
      <c r="E195" s="232" t="s">
        <v>1</v>
      </c>
      <c r="F195" s="233" t="s">
        <v>196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151</v>
      </c>
      <c r="AU195" s="239" t="s">
        <v>149</v>
      </c>
      <c r="AV195" s="13" t="s">
        <v>81</v>
      </c>
      <c r="AW195" s="13" t="s">
        <v>30</v>
      </c>
      <c r="AX195" s="13" t="s">
        <v>73</v>
      </c>
      <c r="AY195" s="239" t="s">
        <v>141</v>
      </c>
    </row>
    <row r="196" s="14" customFormat="1">
      <c r="A196" s="14"/>
      <c r="B196" s="240"/>
      <c r="C196" s="241"/>
      <c r="D196" s="231" t="s">
        <v>151</v>
      </c>
      <c r="E196" s="242" t="s">
        <v>1</v>
      </c>
      <c r="F196" s="243" t="s">
        <v>197</v>
      </c>
      <c r="G196" s="241"/>
      <c r="H196" s="244">
        <v>13.135999999999999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151</v>
      </c>
      <c r="AU196" s="250" t="s">
        <v>149</v>
      </c>
      <c r="AV196" s="14" t="s">
        <v>149</v>
      </c>
      <c r="AW196" s="14" t="s">
        <v>30</v>
      </c>
      <c r="AX196" s="14" t="s">
        <v>73</v>
      </c>
      <c r="AY196" s="250" t="s">
        <v>141</v>
      </c>
    </row>
    <row r="197" s="13" customFormat="1">
      <c r="A197" s="13"/>
      <c r="B197" s="229"/>
      <c r="C197" s="230"/>
      <c r="D197" s="231" t="s">
        <v>151</v>
      </c>
      <c r="E197" s="232" t="s">
        <v>1</v>
      </c>
      <c r="F197" s="233" t="s">
        <v>198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151</v>
      </c>
      <c r="AU197" s="239" t="s">
        <v>149</v>
      </c>
      <c r="AV197" s="13" t="s">
        <v>81</v>
      </c>
      <c r="AW197" s="13" t="s">
        <v>30</v>
      </c>
      <c r="AX197" s="13" t="s">
        <v>73</v>
      </c>
      <c r="AY197" s="239" t="s">
        <v>141</v>
      </c>
    </row>
    <row r="198" s="14" customFormat="1">
      <c r="A198" s="14"/>
      <c r="B198" s="240"/>
      <c r="C198" s="241"/>
      <c r="D198" s="231" t="s">
        <v>151</v>
      </c>
      <c r="E198" s="242" t="s">
        <v>1</v>
      </c>
      <c r="F198" s="243" t="s">
        <v>199</v>
      </c>
      <c r="G198" s="241"/>
      <c r="H198" s="244">
        <v>20.309000000000001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151</v>
      </c>
      <c r="AU198" s="250" t="s">
        <v>149</v>
      </c>
      <c r="AV198" s="14" t="s">
        <v>149</v>
      </c>
      <c r="AW198" s="14" t="s">
        <v>30</v>
      </c>
      <c r="AX198" s="14" t="s">
        <v>73</v>
      </c>
      <c r="AY198" s="250" t="s">
        <v>141</v>
      </c>
    </row>
    <row r="199" s="13" customFormat="1">
      <c r="A199" s="13"/>
      <c r="B199" s="229"/>
      <c r="C199" s="230"/>
      <c r="D199" s="231" t="s">
        <v>151</v>
      </c>
      <c r="E199" s="232" t="s">
        <v>1</v>
      </c>
      <c r="F199" s="233" t="s">
        <v>200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151</v>
      </c>
      <c r="AU199" s="239" t="s">
        <v>149</v>
      </c>
      <c r="AV199" s="13" t="s">
        <v>81</v>
      </c>
      <c r="AW199" s="13" t="s">
        <v>30</v>
      </c>
      <c r="AX199" s="13" t="s">
        <v>73</v>
      </c>
      <c r="AY199" s="239" t="s">
        <v>141</v>
      </c>
    </row>
    <row r="200" s="14" customFormat="1">
      <c r="A200" s="14"/>
      <c r="B200" s="240"/>
      <c r="C200" s="241"/>
      <c r="D200" s="231" t="s">
        <v>151</v>
      </c>
      <c r="E200" s="242" t="s">
        <v>1</v>
      </c>
      <c r="F200" s="243" t="s">
        <v>201</v>
      </c>
      <c r="G200" s="241"/>
      <c r="H200" s="244">
        <v>15.641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151</v>
      </c>
      <c r="AU200" s="250" t="s">
        <v>149</v>
      </c>
      <c r="AV200" s="14" t="s">
        <v>149</v>
      </c>
      <c r="AW200" s="14" t="s">
        <v>30</v>
      </c>
      <c r="AX200" s="14" t="s">
        <v>73</v>
      </c>
      <c r="AY200" s="250" t="s">
        <v>141</v>
      </c>
    </row>
    <row r="201" s="15" customFormat="1">
      <c r="A201" s="15"/>
      <c r="B201" s="262"/>
      <c r="C201" s="263"/>
      <c r="D201" s="231" t="s">
        <v>151</v>
      </c>
      <c r="E201" s="264" t="s">
        <v>1</v>
      </c>
      <c r="F201" s="265" t="s">
        <v>173</v>
      </c>
      <c r="G201" s="263"/>
      <c r="H201" s="266">
        <v>61.847999999999999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2" t="s">
        <v>151</v>
      </c>
      <c r="AU201" s="272" t="s">
        <v>149</v>
      </c>
      <c r="AV201" s="15" t="s">
        <v>148</v>
      </c>
      <c r="AW201" s="15" t="s">
        <v>30</v>
      </c>
      <c r="AX201" s="15" t="s">
        <v>81</v>
      </c>
      <c r="AY201" s="272" t="s">
        <v>141</v>
      </c>
    </row>
    <row r="202" s="2" customFormat="1" ht="21.75" customHeight="1">
      <c r="A202" s="38"/>
      <c r="B202" s="39"/>
      <c r="C202" s="215" t="s">
        <v>205</v>
      </c>
      <c r="D202" s="215" t="s">
        <v>144</v>
      </c>
      <c r="E202" s="216" t="s">
        <v>206</v>
      </c>
      <c r="F202" s="217" t="s">
        <v>207</v>
      </c>
      <c r="G202" s="218" t="s">
        <v>168</v>
      </c>
      <c r="H202" s="219">
        <v>1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0.037999999999999999</v>
      </c>
      <c r="R202" s="225">
        <f>Q202*H202</f>
        <v>0.037999999999999999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148</v>
      </c>
      <c r="AT202" s="227" t="s">
        <v>144</v>
      </c>
      <c r="AU202" s="227" t="s">
        <v>149</v>
      </c>
      <c r="AY202" s="17" t="s">
        <v>141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149</v>
      </c>
      <c r="BK202" s="228">
        <f>ROUND(I202*H202,2)</f>
        <v>0</v>
      </c>
      <c r="BL202" s="17" t="s">
        <v>148</v>
      </c>
      <c r="BM202" s="227" t="s">
        <v>208</v>
      </c>
    </row>
    <row r="203" s="14" customFormat="1">
      <c r="A203" s="14"/>
      <c r="B203" s="240"/>
      <c r="C203" s="241"/>
      <c r="D203" s="231" t="s">
        <v>151</v>
      </c>
      <c r="E203" s="242" t="s">
        <v>1</v>
      </c>
      <c r="F203" s="243" t="s">
        <v>209</v>
      </c>
      <c r="G203" s="241"/>
      <c r="H203" s="244">
        <v>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151</v>
      </c>
      <c r="AU203" s="250" t="s">
        <v>149</v>
      </c>
      <c r="AV203" s="14" t="s">
        <v>149</v>
      </c>
      <c r="AW203" s="14" t="s">
        <v>30</v>
      </c>
      <c r="AX203" s="14" t="s">
        <v>81</v>
      </c>
      <c r="AY203" s="250" t="s">
        <v>141</v>
      </c>
    </row>
    <row r="204" s="2" customFormat="1" ht="24.15" customHeight="1">
      <c r="A204" s="38"/>
      <c r="B204" s="39"/>
      <c r="C204" s="215" t="s">
        <v>210</v>
      </c>
      <c r="D204" s="215" t="s">
        <v>144</v>
      </c>
      <c r="E204" s="216" t="s">
        <v>211</v>
      </c>
      <c r="F204" s="217" t="s">
        <v>212</v>
      </c>
      <c r="G204" s="218" t="s">
        <v>168</v>
      </c>
      <c r="H204" s="219">
        <v>26.693999999999999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39</v>
      </c>
      <c r="O204" s="91"/>
      <c r="P204" s="225">
        <f>O204*H204</f>
        <v>0</v>
      </c>
      <c r="Q204" s="225">
        <v>0.0073499999999999998</v>
      </c>
      <c r="R204" s="225">
        <f>Q204*H204</f>
        <v>0.19620089999999998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148</v>
      </c>
      <c r="AT204" s="227" t="s">
        <v>144</v>
      </c>
      <c r="AU204" s="227" t="s">
        <v>149</v>
      </c>
      <c r="AY204" s="17" t="s">
        <v>141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149</v>
      </c>
      <c r="BK204" s="228">
        <f>ROUND(I204*H204,2)</f>
        <v>0</v>
      </c>
      <c r="BL204" s="17" t="s">
        <v>148</v>
      </c>
      <c r="BM204" s="227" t="s">
        <v>213</v>
      </c>
    </row>
    <row r="205" s="13" customFormat="1">
      <c r="A205" s="13"/>
      <c r="B205" s="229"/>
      <c r="C205" s="230"/>
      <c r="D205" s="231" t="s">
        <v>151</v>
      </c>
      <c r="E205" s="232" t="s">
        <v>1</v>
      </c>
      <c r="F205" s="233" t="s">
        <v>214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151</v>
      </c>
      <c r="AU205" s="239" t="s">
        <v>149</v>
      </c>
      <c r="AV205" s="13" t="s">
        <v>81</v>
      </c>
      <c r="AW205" s="13" t="s">
        <v>30</v>
      </c>
      <c r="AX205" s="13" t="s">
        <v>73</v>
      </c>
      <c r="AY205" s="239" t="s">
        <v>141</v>
      </c>
    </row>
    <row r="206" s="14" customFormat="1">
      <c r="A206" s="14"/>
      <c r="B206" s="240"/>
      <c r="C206" s="241"/>
      <c r="D206" s="231" t="s">
        <v>151</v>
      </c>
      <c r="E206" s="242" t="s">
        <v>1</v>
      </c>
      <c r="F206" s="243" t="s">
        <v>215</v>
      </c>
      <c r="G206" s="241"/>
      <c r="H206" s="244">
        <v>15.784000000000001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151</v>
      </c>
      <c r="AU206" s="250" t="s">
        <v>149</v>
      </c>
      <c r="AV206" s="14" t="s">
        <v>149</v>
      </c>
      <c r="AW206" s="14" t="s">
        <v>30</v>
      </c>
      <c r="AX206" s="14" t="s">
        <v>73</v>
      </c>
      <c r="AY206" s="250" t="s">
        <v>141</v>
      </c>
    </row>
    <row r="207" s="13" customFormat="1">
      <c r="A207" s="13"/>
      <c r="B207" s="229"/>
      <c r="C207" s="230"/>
      <c r="D207" s="231" t="s">
        <v>151</v>
      </c>
      <c r="E207" s="232" t="s">
        <v>1</v>
      </c>
      <c r="F207" s="233" t="s">
        <v>216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151</v>
      </c>
      <c r="AU207" s="239" t="s">
        <v>149</v>
      </c>
      <c r="AV207" s="13" t="s">
        <v>81</v>
      </c>
      <c r="AW207" s="13" t="s">
        <v>30</v>
      </c>
      <c r="AX207" s="13" t="s">
        <v>73</v>
      </c>
      <c r="AY207" s="239" t="s">
        <v>141</v>
      </c>
    </row>
    <row r="208" s="14" customFormat="1">
      <c r="A208" s="14"/>
      <c r="B208" s="240"/>
      <c r="C208" s="241"/>
      <c r="D208" s="231" t="s">
        <v>151</v>
      </c>
      <c r="E208" s="242" t="s">
        <v>1</v>
      </c>
      <c r="F208" s="243" t="s">
        <v>217</v>
      </c>
      <c r="G208" s="241"/>
      <c r="H208" s="244">
        <v>5.46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151</v>
      </c>
      <c r="AU208" s="250" t="s">
        <v>149</v>
      </c>
      <c r="AV208" s="14" t="s">
        <v>149</v>
      </c>
      <c r="AW208" s="14" t="s">
        <v>30</v>
      </c>
      <c r="AX208" s="14" t="s">
        <v>73</v>
      </c>
      <c r="AY208" s="250" t="s">
        <v>141</v>
      </c>
    </row>
    <row r="209" s="13" customFormat="1">
      <c r="A209" s="13"/>
      <c r="B209" s="229"/>
      <c r="C209" s="230"/>
      <c r="D209" s="231" t="s">
        <v>151</v>
      </c>
      <c r="E209" s="232" t="s">
        <v>1</v>
      </c>
      <c r="F209" s="233" t="s">
        <v>218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151</v>
      </c>
      <c r="AU209" s="239" t="s">
        <v>149</v>
      </c>
      <c r="AV209" s="13" t="s">
        <v>81</v>
      </c>
      <c r="AW209" s="13" t="s">
        <v>30</v>
      </c>
      <c r="AX209" s="13" t="s">
        <v>73</v>
      </c>
      <c r="AY209" s="239" t="s">
        <v>141</v>
      </c>
    </row>
    <row r="210" s="14" customFormat="1">
      <c r="A210" s="14"/>
      <c r="B210" s="240"/>
      <c r="C210" s="241"/>
      <c r="D210" s="231" t="s">
        <v>151</v>
      </c>
      <c r="E210" s="242" t="s">
        <v>1</v>
      </c>
      <c r="F210" s="243" t="s">
        <v>219</v>
      </c>
      <c r="G210" s="241"/>
      <c r="H210" s="244">
        <v>3.4500000000000002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151</v>
      </c>
      <c r="AU210" s="250" t="s">
        <v>149</v>
      </c>
      <c r="AV210" s="14" t="s">
        <v>149</v>
      </c>
      <c r="AW210" s="14" t="s">
        <v>30</v>
      </c>
      <c r="AX210" s="14" t="s">
        <v>73</v>
      </c>
      <c r="AY210" s="250" t="s">
        <v>141</v>
      </c>
    </row>
    <row r="211" s="13" customFormat="1">
      <c r="A211" s="13"/>
      <c r="B211" s="229"/>
      <c r="C211" s="230"/>
      <c r="D211" s="231" t="s">
        <v>151</v>
      </c>
      <c r="E211" s="232" t="s">
        <v>1</v>
      </c>
      <c r="F211" s="233" t="s">
        <v>220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151</v>
      </c>
      <c r="AU211" s="239" t="s">
        <v>149</v>
      </c>
      <c r="AV211" s="13" t="s">
        <v>81</v>
      </c>
      <c r="AW211" s="13" t="s">
        <v>30</v>
      </c>
      <c r="AX211" s="13" t="s">
        <v>73</v>
      </c>
      <c r="AY211" s="239" t="s">
        <v>141</v>
      </c>
    </row>
    <row r="212" s="14" customFormat="1">
      <c r="A212" s="14"/>
      <c r="B212" s="240"/>
      <c r="C212" s="241"/>
      <c r="D212" s="231" t="s">
        <v>151</v>
      </c>
      <c r="E212" s="242" t="s">
        <v>1</v>
      </c>
      <c r="F212" s="243" t="s">
        <v>149</v>
      </c>
      <c r="G212" s="241"/>
      <c r="H212" s="244">
        <v>2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151</v>
      </c>
      <c r="AU212" s="250" t="s">
        <v>149</v>
      </c>
      <c r="AV212" s="14" t="s">
        <v>149</v>
      </c>
      <c r="AW212" s="14" t="s">
        <v>30</v>
      </c>
      <c r="AX212" s="14" t="s">
        <v>73</v>
      </c>
      <c r="AY212" s="250" t="s">
        <v>141</v>
      </c>
    </row>
    <row r="213" s="15" customFormat="1">
      <c r="A213" s="15"/>
      <c r="B213" s="262"/>
      <c r="C213" s="263"/>
      <c r="D213" s="231" t="s">
        <v>151</v>
      </c>
      <c r="E213" s="264" t="s">
        <v>1</v>
      </c>
      <c r="F213" s="265" t="s">
        <v>173</v>
      </c>
      <c r="G213" s="263"/>
      <c r="H213" s="266">
        <v>26.693999999999999</v>
      </c>
      <c r="I213" s="267"/>
      <c r="J213" s="263"/>
      <c r="K213" s="263"/>
      <c r="L213" s="268"/>
      <c r="M213" s="269"/>
      <c r="N213" s="270"/>
      <c r="O213" s="270"/>
      <c r="P213" s="270"/>
      <c r="Q213" s="270"/>
      <c r="R213" s="270"/>
      <c r="S213" s="270"/>
      <c r="T213" s="27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2" t="s">
        <v>151</v>
      </c>
      <c r="AU213" s="272" t="s">
        <v>149</v>
      </c>
      <c r="AV213" s="15" t="s">
        <v>148</v>
      </c>
      <c r="AW213" s="15" t="s">
        <v>30</v>
      </c>
      <c r="AX213" s="15" t="s">
        <v>81</v>
      </c>
      <c r="AY213" s="272" t="s">
        <v>141</v>
      </c>
    </row>
    <row r="214" s="2" customFormat="1" ht="24.15" customHeight="1">
      <c r="A214" s="38"/>
      <c r="B214" s="39"/>
      <c r="C214" s="215" t="s">
        <v>221</v>
      </c>
      <c r="D214" s="215" t="s">
        <v>144</v>
      </c>
      <c r="E214" s="216" t="s">
        <v>222</v>
      </c>
      <c r="F214" s="217" t="s">
        <v>223</v>
      </c>
      <c r="G214" s="218" t="s">
        <v>168</v>
      </c>
      <c r="H214" s="219">
        <v>193.30000000000001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39</v>
      </c>
      <c r="O214" s="91"/>
      <c r="P214" s="225">
        <f>O214*H214</f>
        <v>0</v>
      </c>
      <c r="Q214" s="225">
        <v>0.00025999999999999998</v>
      </c>
      <c r="R214" s="225">
        <f>Q214*H214</f>
        <v>0.050257999999999997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148</v>
      </c>
      <c r="AT214" s="227" t="s">
        <v>144</v>
      </c>
      <c r="AU214" s="227" t="s">
        <v>149</v>
      </c>
      <c r="AY214" s="17" t="s">
        <v>141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149</v>
      </c>
      <c r="BK214" s="228">
        <f>ROUND(I214*H214,2)</f>
        <v>0</v>
      </c>
      <c r="BL214" s="17" t="s">
        <v>148</v>
      </c>
      <c r="BM214" s="227" t="s">
        <v>224</v>
      </c>
    </row>
    <row r="215" s="13" customFormat="1">
      <c r="A215" s="13"/>
      <c r="B215" s="229"/>
      <c r="C215" s="230"/>
      <c r="D215" s="231" t="s">
        <v>151</v>
      </c>
      <c r="E215" s="232" t="s">
        <v>1</v>
      </c>
      <c r="F215" s="233" t="s">
        <v>225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151</v>
      </c>
      <c r="AU215" s="239" t="s">
        <v>149</v>
      </c>
      <c r="AV215" s="13" t="s">
        <v>81</v>
      </c>
      <c r="AW215" s="13" t="s">
        <v>30</v>
      </c>
      <c r="AX215" s="13" t="s">
        <v>73</v>
      </c>
      <c r="AY215" s="239" t="s">
        <v>141</v>
      </c>
    </row>
    <row r="216" s="14" customFormat="1">
      <c r="A216" s="14"/>
      <c r="B216" s="240"/>
      <c r="C216" s="241"/>
      <c r="D216" s="231" t="s">
        <v>151</v>
      </c>
      <c r="E216" s="242" t="s">
        <v>1</v>
      </c>
      <c r="F216" s="243" t="s">
        <v>226</v>
      </c>
      <c r="G216" s="241"/>
      <c r="H216" s="244">
        <v>37.396999999999998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151</v>
      </c>
      <c r="AU216" s="250" t="s">
        <v>149</v>
      </c>
      <c r="AV216" s="14" t="s">
        <v>149</v>
      </c>
      <c r="AW216" s="14" t="s">
        <v>30</v>
      </c>
      <c r="AX216" s="14" t="s">
        <v>73</v>
      </c>
      <c r="AY216" s="250" t="s">
        <v>141</v>
      </c>
    </row>
    <row r="217" s="13" customFormat="1">
      <c r="A217" s="13"/>
      <c r="B217" s="229"/>
      <c r="C217" s="230"/>
      <c r="D217" s="231" t="s">
        <v>151</v>
      </c>
      <c r="E217" s="232" t="s">
        <v>1</v>
      </c>
      <c r="F217" s="233" t="s">
        <v>227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151</v>
      </c>
      <c r="AU217" s="239" t="s">
        <v>149</v>
      </c>
      <c r="AV217" s="13" t="s">
        <v>81</v>
      </c>
      <c r="AW217" s="13" t="s">
        <v>30</v>
      </c>
      <c r="AX217" s="13" t="s">
        <v>73</v>
      </c>
      <c r="AY217" s="239" t="s">
        <v>141</v>
      </c>
    </row>
    <row r="218" s="14" customFormat="1">
      <c r="A218" s="14"/>
      <c r="B218" s="240"/>
      <c r="C218" s="241"/>
      <c r="D218" s="231" t="s">
        <v>151</v>
      </c>
      <c r="E218" s="242" t="s">
        <v>1</v>
      </c>
      <c r="F218" s="243" t="s">
        <v>228</v>
      </c>
      <c r="G218" s="241"/>
      <c r="H218" s="244">
        <v>12.471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151</v>
      </c>
      <c r="AU218" s="250" t="s">
        <v>149</v>
      </c>
      <c r="AV218" s="14" t="s">
        <v>149</v>
      </c>
      <c r="AW218" s="14" t="s">
        <v>30</v>
      </c>
      <c r="AX218" s="14" t="s">
        <v>73</v>
      </c>
      <c r="AY218" s="250" t="s">
        <v>141</v>
      </c>
    </row>
    <row r="219" s="13" customFormat="1">
      <c r="A219" s="13"/>
      <c r="B219" s="229"/>
      <c r="C219" s="230"/>
      <c r="D219" s="231" t="s">
        <v>151</v>
      </c>
      <c r="E219" s="232" t="s">
        <v>1</v>
      </c>
      <c r="F219" s="233" t="s">
        <v>229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151</v>
      </c>
      <c r="AU219" s="239" t="s">
        <v>149</v>
      </c>
      <c r="AV219" s="13" t="s">
        <v>81</v>
      </c>
      <c r="AW219" s="13" t="s">
        <v>30</v>
      </c>
      <c r="AX219" s="13" t="s">
        <v>73</v>
      </c>
      <c r="AY219" s="239" t="s">
        <v>141</v>
      </c>
    </row>
    <row r="220" s="14" customFormat="1">
      <c r="A220" s="14"/>
      <c r="B220" s="240"/>
      <c r="C220" s="241"/>
      <c r="D220" s="231" t="s">
        <v>151</v>
      </c>
      <c r="E220" s="242" t="s">
        <v>1</v>
      </c>
      <c r="F220" s="243" t="s">
        <v>230</v>
      </c>
      <c r="G220" s="241"/>
      <c r="H220" s="244">
        <v>21.483000000000001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151</v>
      </c>
      <c r="AU220" s="250" t="s">
        <v>149</v>
      </c>
      <c r="AV220" s="14" t="s">
        <v>149</v>
      </c>
      <c r="AW220" s="14" t="s">
        <v>30</v>
      </c>
      <c r="AX220" s="14" t="s">
        <v>73</v>
      </c>
      <c r="AY220" s="250" t="s">
        <v>141</v>
      </c>
    </row>
    <row r="221" s="13" customFormat="1">
      <c r="A221" s="13"/>
      <c r="B221" s="229"/>
      <c r="C221" s="230"/>
      <c r="D221" s="231" t="s">
        <v>151</v>
      </c>
      <c r="E221" s="232" t="s">
        <v>1</v>
      </c>
      <c r="F221" s="233" t="s">
        <v>231</v>
      </c>
      <c r="G221" s="230"/>
      <c r="H221" s="232" t="s">
        <v>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151</v>
      </c>
      <c r="AU221" s="239" t="s">
        <v>149</v>
      </c>
      <c r="AV221" s="13" t="s">
        <v>81</v>
      </c>
      <c r="AW221" s="13" t="s">
        <v>30</v>
      </c>
      <c r="AX221" s="13" t="s">
        <v>73</v>
      </c>
      <c r="AY221" s="239" t="s">
        <v>141</v>
      </c>
    </row>
    <row r="222" s="14" customFormat="1">
      <c r="A222" s="14"/>
      <c r="B222" s="240"/>
      <c r="C222" s="241"/>
      <c r="D222" s="231" t="s">
        <v>151</v>
      </c>
      <c r="E222" s="242" t="s">
        <v>1</v>
      </c>
      <c r="F222" s="243" t="s">
        <v>232</v>
      </c>
      <c r="G222" s="241"/>
      <c r="H222" s="244">
        <v>41.350999999999999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151</v>
      </c>
      <c r="AU222" s="250" t="s">
        <v>149</v>
      </c>
      <c r="AV222" s="14" t="s">
        <v>149</v>
      </c>
      <c r="AW222" s="14" t="s">
        <v>30</v>
      </c>
      <c r="AX222" s="14" t="s">
        <v>73</v>
      </c>
      <c r="AY222" s="250" t="s">
        <v>141</v>
      </c>
    </row>
    <row r="223" s="13" customFormat="1">
      <c r="A223" s="13"/>
      <c r="B223" s="229"/>
      <c r="C223" s="230"/>
      <c r="D223" s="231" t="s">
        <v>151</v>
      </c>
      <c r="E223" s="232" t="s">
        <v>1</v>
      </c>
      <c r="F223" s="233" t="s">
        <v>233</v>
      </c>
      <c r="G223" s="230"/>
      <c r="H223" s="232" t="s">
        <v>1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9" t="s">
        <v>151</v>
      </c>
      <c r="AU223" s="239" t="s">
        <v>149</v>
      </c>
      <c r="AV223" s="13" t="s">
        <v>81</v>
      </c>
      <c r="AW223" s="13" t="s">
        <v>30</v>
      </c>
      <c r="AX223" s="13" t="s">
        <v>73</v>
      </c>
      <c r="AY223" s="239" t="s">
        <v>141</v>
      </c>
    </row>
    <row r="224" s="14" customFormat="1">
      <c r="A224" s="14"/>
      <c r="B224" s="240"/>
      <c r="C224" s="241"/>
      <c r="D224" s="231" t="s">
        <v>151</v>
      </c>
      <c r="E224" s="242" t="s">
        <v>1</v>
      </c>
      <c r="F224" s="243" t="s">
        <v>234</v>
      </c>
      <c r="G224" s="241"/>
      <c r="H224" s="244">
        <v>50.110999999999997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0" t="s">
        <v>151</v>
      </c>
      <c r="AU224" s="250" t="s">
        <v>149</v>
      </c>
      <c r="AV224" s="14" t="s">
        <v>149</v>
      </c>
      <c r="AW224" s="14" t="s">
        <v>30</v>
      </c>
      <c r="AX224" s="14" t="s">
        <v>73</v>
      </c>
      <c r="AY224" s="250" t="s">
        <v>141</v>
      </c>
    </row>
    <row r="225" s="13" customFormat="1">
      <c r="A225" s="13"/>
      <c r="B225" s="229"/>
      <c r="C225" s="230"/>
      <c r="D225" s="231" t="s">
        <v>151</v>
      </c>
      <c r="E225" s="232" t="s">
        <v>1</v>
      </c>
      <c r="F225" s="233" t="s">
        <v>235</v>
      </c>
      <c r="G225" s="230"/>
      <c r="H225" s="232" t="s">
        <v>1</v>
      </c>
      <c r="I225" s="234"/>
      <c r="J225" s="230"/>
      <c r="K225" s="230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151</v>
      </c>
      <c r="AU225" s="239" t="s">
        <v>149</v>
      </c>
      <c r="AV225" s="13" t="s">
        <v>81</v>
      </c>
      <c r="AW225" s="13" t="s">
        <v>30</v>
      </c>
      <c r="AX225" s="13" t="s">
        <v>73</v>
      </c>
      <c r="AY225" s="239" t="s">
        <v>141</v>
      </c>
    </row>
    <row r="226" s="14" customFormat="1">
      <c r="A226" s="14"/>
      <c r="B226" s="240"/>
      <c r="C226" s="241"/>
      <c r="D226" s="231" t="s">
        <v>151</v>
      </c>
      <c r="E226" s="242" t="s">
        <v>1</v>
      </c>
      <c r="F226" s="243" t="s">
        <v>236</v>
      </c>
      <c r="G226" s="241"/>
      <c r="H226" s="244">
        <v>51.731000000000002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151</v>
      </c>
      <c r="AU226" s="250" t="s">
        <v>149</v>
      </c>
      <c r="AV226" s="14" t="s">
        <v>149</v>
      </c>
      <c r="AW226" s="14" t="s">
        <v>30</v>
      </c>
      <c r="AX226" s="14" t="s">
        <v>73</v>
      </c>
      <c r="AY226" s="250" t="s">
        <v>141</v>
      </c>
    </row>
    <row r="227" s="13" customFormat="1">
      <c r="A227" s="13"/>
      <c r="B227" s="229"/>
      <c r="C227" s="230"/>
      <c r="D227" s="231" t="s">
        <v>151</v>
      </c>
      <c r="E227" s="232" t="s">
        <v>1</v>
      </c>
      <c r="F227" s="233" t="s">
        <v>237</v>
      </c>
      <c r="G227" s="230"/>
      <c r="H227" s="232" t="s">
        <v>1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9" t="s">
        <v>151</v>
      </c>
      <c r="AU227" s="239" t="s">
        <v>149</v>
      </c>
      <c r="AV227" s="13" t="s">
        <v>81</v>
      </c>
      <c r="AW227" s="13" t="s">
        <v>30</v>
      </c>
      <c r="AX227" s="13" t="s">
        <v>73</v>
      </c>
      <c r="AY227" s="239" t="s">
        <v>141</v>
      </c>
    </row>
    <row r="228" s="13" customFormat="1">
      <c r="A228" s="13"/>
      <c r="B228" s="229"/>
      <c r="C228" s="230"/>
      <c r="D228" s="231" t="s">
        <v>151</v>
      </c>
      <c r="E228" s="232" t="s">
        <v>1</v>
      </c>
      <c r="F228" s="233" t="s">
        <v>214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151</v>
      </c>
      <c r="AU228" s="239" t="s">
        <v>149</v>
      </c>
      <c r="AV228" s="13" t="s">
        <v>81</v>
      </c>
      <c r="AW228" s="13" t="s">
        <v>30</v>
      </c>
      <c r="AX228" s="13" t="s">
        <v>73</v>
      </c>
      <c r="AY228" s="239" t="s">
        <v>141</v>
      </c>
    </row>
    <row r="229" s="14" customFormat="1">
      <c r="A229" s="14"/>
      <c r="B229" s="240"/>
      <c r="C229" s="241"/>
      <c r="D229" s="231" t="s">
        <v>151</v>
      </c>
      <c r="E229" s="242" t="s">
        <v>1</v>
      </c>
      <c r="F229" s="243" t="s">
        <v>238</v>
      </c>
      <c r="G229" s="241"/>
      <c r="H229" s="244">
        <v>-15.784000000000001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151</v>
      </c>
      <c r="AU229" s="250" t="s">
        <v>149</v>
      </c>
      <c r="AV229" s="14" t="s">
        <v>149</v>
      </c>
      <c r="AW229" s="14" t="s">
        <v>30</v>
      </c>
      <c r="AX229" s="14" t="s">
        <v>73</v>
      </c>
      <c r="AY229" s="250" t="s">
        <v>141</v>
      </c>
    </row>
    <row r="230" s="13" customFormat="1">
      <c r="A230" s="13"/>
      <c r="B230" s="229"/>
      <c r="C230" s="230"/>
      <c r="D230" s="231" t="s">
        <v>151</v>
      </c>
      <c r="E230" s="232" t="s">
        <v>1</v>
      </c>
      <c r="F230" s="233" t="s">
        <v>216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151</v>
      </c>
      <c r="AU230" s="239" t="s">
        <v>149</v>
      </c>
      <c r="AV230" s="13" t="s">
        <v>81</v>
      </c>
      <c r="AW230" s="13" t="s">
        <v>30</v>
      </c>
      <c r="AX230" s="13" t="s">
        <v>73</v>
      </c>
      <c r="AY230" s="239" t="s">
        <v>141</v>
      </c>
    </row>
    <row r="231" s="14" customFormat="1">
      <c r="A231" s="14"/>
      <c r="B231" s="240"/>
      <c r="C231" s="241"/>
      <c r="D231" s="231" t="s">
        <v>151</v>
      </c>
      <c r="E231" s="242" t="s">
        <v>1</v>
      </c>
      <c r="F231" s="243" t="s">
        <v>239</v>
      </c>
      <c r="G231" s="241"/>
      <c r="H231" s="244">
        <v>-5.46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151</v>
      </c>
      <c r="AU231" s="250" t="s">
        <v>149</v>
      </c>
      <c r="AV231" s="14" t="s">
        <v>149</v>
      </c>
      <c r="AW231" s="14" t="s">
        <v>30</v>
      </c>
      <c r="AX231" s="14" t="s">
        <v>73</v>
      </c>
      <c r="AY231" s="250" t="s">
        <v>141</v>
      </c>
    </row>
    <row r="232" s="15" customFormat="1">
      <c r="A232" s="15"/>
      <c r="B232" s="262"/>
      <c r="C232" s="263"/>
      <c r="D232" s="231" t="s">
        <v>151</v>
      </c>
      <c r="E232" s="264" t="s">
        <v>1</v>
      </c>
      <c r="F232" s="265" t="s">
        <v>173</v>
      </c>
      <c r="G232" s="263"/>
      <c r="H232" s="266">
        <v>193.29999999999998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2" t="s">
        <v>151</v>
      </c>
      <c r="AU232" s="272" t="s">
        <v>149</v>
      </c>
      <c r="AV232" s="15" t="s">
        <v>148</v>
      </c>
      <c r="AW232" s="15" t="s">
        <v>30</v>
      </c>
      <c r="AX232" s="15" t="s">
        <v>81</v>
      </c>
      <c r="AY232" s="272" t="s">
        <v>141</v>
      </c>
    </row>
    <row r="233" s="2" customFormat="1" ht="21.75" customHeight="1">
      <c r="A233" s="38"/>
      <c r="B233" s="39"/>
      <c r="C233" s="215" t="s">
        <v>8</v>
      </c>
      <c r="D233" s="215" t="s">
        <v>144</v>
      </c>
      <c r="E233" s="216" t="s">
        <v>240</v>
      </c>
      <c r="F233" s="217" t="s">
        <v>241</v>
      </c>
      <c r="G233" s="218" t="s">
        <v>168</v>
      </c>
      <c r="H233" s="219">
        <v>8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39</v>
      </c>
      <c r="O233" s="91"/>
      <c r="P233" s="225">
        <f>O233*H233</f>
        <v>0</v>
      </c>
      <c r="Q233" s="225">
        <v>0.0043800000000000002</v>
      </c>
      <c r="R233" s="225">
        <f>Q233*H233</f>
        <v>0.035040000000000002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148</v>
      </c>
      <c r="AT233" s="227" t="s">
        <v>144</v>
      </c>
      <c r="AU233" s="227" t="s">
        <v>149</v>
      </c>
      <c r="AY233" s="17" t="s">
        <v>141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149</v>
      </c>
      <c r="BK233" s="228">
        <f>ROUND(I233*H233,2)</f>
        <v>0</v>
      </c>
      <c r="BL233" s="17" t="s">
        <v>148</v>
      </c>
      <c r="BM233" s="227" t="s">
        <v>242</v>
      </c>
    </row>
    <row r="234" s="14" customFormat="1">
      <c r="A234" s="14"/>
      <c r="B234" s="240"/>
      <c r="C234" s="241"/>
      <c r="D234" s="231" t="s">
        <v>151</v>
      </c>
      <c r="E234" s="242" t="s">
        <v>1</v>
      </c>
      <c r="F234" s="243" t="s">
        <v>179</v>
      </c>
      <c r="G234" s="241"/>
      <c r="H234" s="244">
        <v>6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151</v>
      </c>
      <c r="AU234" s="250" t="s">
        <v>149</v>
      </c>
      <c r="AV234" s="14" t="s">
        <v>149</v>
      </c>
      <c r="AW234" s="14" t="s">
        <v>30</v>
      </c>
      <c r="AX234" s="14" t="s">
        <v>73</v>
      </c>
      <c r="AY234" s="250" t="s">
        <v>141</v>
      </c>
    </row>
    <row r="235" s="13" customFormat="1">
      <c r="A235" s="13"/>
      <c r="B235" s="229"/>
      <c r="C235" s="230"/>
      <c r="D235" s="231" t="s">
        <v>151</v>
      </c>
      <c r="E235" s="232" t="s">
        <v>1</v>
      </c>
      <c r="F235" s="233" t="s">
        <v>243</v>
      </c>
      <c r="G235" s="230"/>
      <c r="H235" s="232" t="s">
        <v>1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9" t="s">
        <v>151</v>
      </c>
      <c r="AU235" s="239" t="s">
        <v>149</v>
      </c>
      <c r="AV235" s="13" t="s">
        <v>81</v>
      </c>
      <c r="AW235" s="13" t="s">
        <v>30</v>
      </c>
      <c r="AX235" s="13" t="s">
        <v>73</v>
      </c>
      <c r="AY235" s="239" t="s">
        <v>141</v>
      </c>
    </row>
    <row r="236" s="14" customFormat="1">
      <c r="A236" s="14"/>
      <c r="B236" s="240"/>
      <c r="C236" s="241"/>
      <c r="D236" s="231" t="s">
        <v>151</v>
      </c>
      <c r="E236" s="242" t="s">
        <v>1</v>
      </c>
      <c r="F236" s="243" t="s">
        <v>149</v>
      </c>
      <c r="G236" s="241"/>
      <c r="H236" s="244">
        <v>2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0" t="s">
        <v>151</v>
      </c>
      <c r="AU236" s="250" t="s">
        <v>149</v>
      </c>
      <c r="AV236" s="14" t="s">
        <v>149</v>
      </c>
      <c r="AW236" s="14" t="s">
        <v>30</v>
      </c>
      <c r="AX236" s="14" t="s">
        <v>73</v>
      </c>
      <c r="AY236" s="250" t="s">
        <v>141</v>
      </c>
    </row>
    <row r="237" s="15" customFormat="1">
      <c r="A237" s="15"/>
      <c r="B237" s="262"/>
      <c r="C237" s="263"/>
      <c r="D237" s="231" t="s">
        <v>151</v>
      </c>
      <c r="E237" s="264" t="s">
        <v>1</v>
      </c>
      <c r="F237" s="265" t="s">
        <v>173</v>
      </c>
      <c r="G237" s="263"/>
      <c r="H237" s="266">
        <v>8</v>
      </c>
      <c r="I237" s="267"/>
      <c r="J237" s="263"/>
      <c r="K237" s="263"/>
      <c r="L237" s="268"/>
      <c r="M237" s="269"/>
      <c r="N237" s="270"/>
      <c r="O237" s="270"/>
      <c r="P237" s="270"/>
      <c r="Q237" s="270"/>
      <c r="R237" s="270"/>
      <c r="S237" s="270"/>
      <c r="T237" s="27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2" t="s">
        <v>151</v>
      </c>
      <c r="AU237" s="272" t="s">
        <v>149</v>
      </c>
      <c r="AV237" s="15" t="s">
        <v>148</v>
      </c>
      <c r="AW237" s="15" t="s">
        <v>30</v>
      </c>
      <c r="AX237" s="15" t="s">
        <v>81</v>
      </c>
      <c r="AY237" s="272" t="s">
        <v>141</v>
      </c>
    </row>
    <row r="238" s="2" customFormat="1" ht="16.5" customHeight="1">
      <c r="A238" s="38"/>
      <c r="B238" s="39"/>
      <c r="C238" s="215" t="s">
        <v>244</v>
      </c>
      <c r="D238" s="215" t="s">
        <v>144</v>
      </c>
      <c r="E238" s="216" t="s">
        <v>245</v>
      </c>
      <c r="F238" s="217" t="s">
        <v>246</v>
      </c>
      <c r="G238" s="218" t="s">
        <v>168</v>
      </c>
      <c r="H238" s="219">
        <v>196.16399999999999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39</v>
      </c>
      <c r="O238" s="91"/>
      <c r="P238" s="225">
        <f>O238*H238</f>
        <v>0</v>
      </c>
      <c r="Q238" s="225">
        <v>0.0040000000000000001</v>
      </c>
      <c r="R238" s="225">
        <f>Q238*H238</f>
        <v>0.78465600000000002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148</v>
      </c>
      <c r="AT238" s="227" t="s">
        <v>144</v>
      </c>
      <c r="AU238" s="227" t="s">
        <v>149</v>
      </c>
      <c r="AY238" s="17" t="s">
        <v>141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149</v>
      </c>
      <c r="BK238" s="228">
        <f>ROUND(I238*H238,2)</f>
        <v>0</v>
      </c>
      <c r="BL238" s="17" t="s">
        <v>148</v>
      </c>
      <c r="BM238" s="227" t="s">
        <v>247</v>
      </c>
    </row>
    <row r="239" s="13" customFormat="1">
      <c r="A239" s="13"/>
      <c r="B239" s="229"/>
      <c r="C239" s="230"/>
      <c r="D239" s="231" t="s">
        <v>151</v>
      </c>
      <c r="E239" s="232" t="s">
        <v>1</v>
      </c>
      <c r="F239" s="233" t="s">
        <v>225</v>
      </c>
      <c r="G239" s="230"/>
      <c r="H239" s="232" t="s">
        <v>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9" t="s">
        <v>151</v>
      </c>
      <c r="AU239" s="239" t="s">
        <v>149</v>
      </c>
      <c r="AV239" s="13" t="s">
        <v>81</v>
      </c>
      <c r="AW239" s="13" t="s">
        <v>30</v>
      </c>
      <c r="AX239" s="13" t="s">
        <v>73</v>
      </c>
      <c r="AY239" s="239" t="s">
        <v>141</v>
      </c>
    </row>
    <row r="240" s="14" customFormat="1">
      <c r="A240" s="14"/>
      <c r="B240" s="240"/>
      <c r="C240" s="241"/>
      <c r="D240" s="231" t="s">
        <v>151</v>
      </c>
      <c r="E240" s="242" t="s">
        <v>1</v>
      </c>
      <c r="F240" s="243" t="s">
        <v>226</v>
      </c>
      <c r="G240" s="241"/>
      <c r="H240" s="244">
        <v>37.396999999999998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151</v>
      </c>
      <c r="AU240" s="250" t="s">
        <v>149</v>
      </c>
      <c r="AV240" s="14" t="s">
        <v>149</v>
      </c>
      <c r="AW240" s="14" t="s">
        <v>30</v>
      </c>
      <c r="AX240" s="14" t="s">
        <v>73</v>
      </c>
      <c r="AY240" s="250" t="s">
        <v>141</v>
      </c>
    </row>
    <row r="241" s="13" customFormat="1">
      <c r="A241" s="13"/>
      <c r="B241" s="229"/>
      <c r="C241" s="230"/>
      <c r="D241" s="231" t="s">
        <v>151</v>
      </c>
      <c r="E241" s="232" t="s">
        <v>1</v>
      </c>
      <c r="F241" s="233" t="s">
        <v>227</v>
      </c>
      <c r="G241" s="230"/>
      <c r="H241" s="232" t="s">
        <v>1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9" t="s">
        <v>151</v>
      </c>
      <c r="AU241" s="239" t="s">
        <v>149</v>
      </c>
      <c r="AV241" s="13" t="s">
        <v>81</v>
      </c>
      <c r="AW241" s="13" t="s">
        <v>30</v>
      </c>
      <c r="AX241" s="13" t="s">
        <v>73</v>
      </c>
      <c r="AY241" s="239" t="s">
        <v>141</v>
      </c>
    </row>
    <row r="242" s="14" customFormat="1">
      <c r="A242" s="14"/>
      <c r="B242" s="240"/>
      <c r="C242" s="241"/>
      <c r="D242" s="231" t="s">
        <v>151</v>
      </c>
      <c r="E242" s="242" t="s">
        <v>1</v>
      </c>
      <c r="F242" s="243" t="s">
        <v>228</v>
      </c>
      <c r="G242" s="241"/>
      <c r="H242" s="244">
        <v>12.471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0" t="s">
        <v>151</v>
      </c>
      <c r="AU242" s="250" t="s">
        <v>149</v>
      </c>
      <c r="AV242" s="14" t="s">
        <v>149</v>
      </c>
      <c r="AW242" s="14" t="s">
        <v>30</v>
      </c>
      <c r="AX242" s="14" t="s">
        <v>73</v>
      </c>
      <c r="AY242" s="250" t="s">
        <v>141</v>
      </c>
    </row>
    <row r="243" s="13" customFormat="1">
      <c r="A243" s="13"/>
      <c r="B243" s="229"/>
      <c r="C243" s="230"/>
      <c r="D243" s="231" t="s">
        <v>151</v>
      </c>
      <c r="E243" s="232" t="s">
        <v>1</v>
      </c>
      <c r="F243" s="233" t="s">
        <v>229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151</v>
      </c>
      <c r="AU243" s="239" t="s">
        <v>149</v>
      </c>
      <c r="AV243" s="13" t="s">
        <v>81</v>
      </c>
      <c r="AW243" s="13" t="s">
        <v>30</v>
      </c>
      <c r="AX243" s="13" t="s">
        <v>73</v>
      </c>
      <c r="AY243" s="239" t="s">
        <v>141</v>
      </c>
    </row>
    <row r="244" s="14" customFormat="1">
      <c r="A244" s="14"/>
      <c r="B244" s="240"/>
      <c r="C244" s="241"/>
      <c r="D244" s="231" t="s">
        <v>151</v>
      </c>
      <c r="E244" s="242" t="s">
        <v>1</v>
      </c>
      <c r="F244" s="243" t="s">
        <v>230</v>
      </c>
      <c r="G244" s="241"/>
      <c r="H244" s="244">
        <v>21.483000000000001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151</v>
      </c>
      <c r="AU244" s="250" t="s">
        <v>149</v>
      </c>
      <c r="AV244" s="14" t="s">
        <v>149</v>
      </c>
      <c r="AW244" s="14" t="s">
        <v>30</v>
      </c>
      <c r="AX244" s="14" t="s">
        <v>73</v>
      </c>
      <c r="AY244" s="250" t="s">
        <v>141</v>
      </c>
    </row>
    <row r="245" s="13" customFormat="1">
      <c r="A245" s="13"/>
      <c r="B245" s="229"/>
      <c r="C245" s="230"/>
      <c r="D245" s="231" t="s">
        <v>151</v>
      </c>
      <c r="E245" s="232" t="s">
        <v>1</v>
      </c>
      <c r="F245" s="233" t="s">
        <v>231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151</v>
      </c>
      <c r="AU245" s="239" t="s">
        <v>149</v>
      </c>
      <c r="AV245" s="13" t="s">
        <v>81</v>
      </c>
      <c r="AW245" s="13" t="s">
        <v>30</v>
      </c>
      <c r="AX245" s="13" t="s">
        <v>73</v>
      </c>
      <c r="AY245" s="239" t="s">
        <v>141</v>
      </c>
    </row>
    <row r="246" s="14" customFormat="1">
      <c r="A246" s="14"/>
      <c r="B246" s="240"/>
      <c r="C246" s="241"/>
      <c r="D246" s="231" t="s">
        <v>151</v>
      </c>
      <c r="E246" s="242" t="s">
        <v>1</v>
      </c>
      <c r="F246" s="243" t="s">
        <v>232</v>
      </c>
      <c r="G246" s="241"/>
      <c r="H246" s="244">
        <v>41.350999999999999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151</v>
      </c>
      <c r="AU246" s="250" t="s">
        <v>149</v>
      </c>
      <c r="AV246" s="14" t="s">
        <v>149</v>
      </c>
      <c r="AW246" s="14" t="s">
        <v>30</v>
      </c>
      <c r="AX246" s="14" t="s">
        <v>73</v>
      </c>
      <c r="AY246" s="250" t="s">
        <v>141</v>
      </c>
    </row>
    <row r="247" s="13" customFormat="1">
      <c r="A247" s="13"/>
      <c r="B247" s="229"/>
      <c r="C247" s="230"/>
      <c r="D247" s="231" t="s">
        <v>151</v>
      </c>
      <c r="E247" s="232" t="s">
        <v>1</v>
      </c>
      <c r="F247" s="233" t="s">
        <v>233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151</v>
      </c>
      <c r="AU247" s="239" t="s">
        <v>149</v>
      </c>
      <c r="AV247" s="13" t="s">
        <v>81</v>
      </c>
      <c r="AW247" s="13" t="s">
        <v>30</v>
      </c>
      <c r="AX247" s="13" t="s">
        <v>73</v>
      </c>
      <c r="AY247" s="239" t="s">
        <v>141</v>
      </c>
    </row>
    <row r="248" s="14" customFormat="1">
      <c r="A248" s="14"/>
      <c r="B248" s="240"/>
      <c r="C248" s="241"/>
      <c r="D248" s="231" t="s">
        <v>151</v>
      </c>
      <c r="E248" s="242" t="s">
        <v>1</v>
      </c>
      <c r="F248" s="243" t="s">
        <v>234</v>
      </c>
      <c r="G248" s="241"/>
      <c r="H248" s="244">
        <v>50.110999999999997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151</v>
      </c>
      <c r="AU248" s="250" t="s">
        <v>149</v>
      </c>
      <c r="AV248" s="14" t="s">
        <v>149</v>
      </c>
      <c r="AW248" s="14" t="s">
        <v>30</v>
      </c>
      <c r="AX248" s="14" t="s">
        <v>73</v>
      </c>
      <c r="AY248" s="250" t="s">
        <v>141</v>
      </c>
    </row>
    <row r="249" s="13" customFormat="1">
      <c r="A249" s="13"/>
      <c r="B249" s="229"/>
      <c r="C249" s="230"/>
      <c r="D249" s="231" t="s">
        <v>151</v>
      </c>
      <c r="E249" s="232" t="s">
        <v>1</v>
      </c>
      <c r="F249" s="233" t="s">
        <v>235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151</v>
      </c>
      <c r="AU249" s="239" t="s">
        <v>149</v>
      </c>
      <c r="AV249" s="13" t="s">
        <v>81</v>
      </c>
      <c r="AW249" s="13" t="s">
        <v>30</v>
      </c>
      <c r="AX249" s="13" t="s">
        <v>73</v>
      </c>
      <c r="AY249" s="239" t="s">
        <v>141</v>
      </c>
    </row>
    <row r="250" s="14" customFormat="1">
      <c r="A250" s="14"/>
      <c r="B250" s="240"/>
      <c r="C250" s="241"/>
      <c r="D250" s="231" t="s">
        <v>151</v>
      </c>
      <c r="E250" s="242" t="s">
        <v>1</v>
      </c>
      <c r="F250" s="243" t="s">
        <v>236</v>
      </c>
      <c r="G250" s="241"/>
      <c r="H250" s="244">
        <v>51.731000000000002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151</v>
      </c>
      <c r="AU250" s="250" t="s">
        <v>149</v>
      </c>
      <c r="AV250" s="14" t="s">
        <v>149</v>
      </c>
      <c r="AW250" s="14" t="s">
        <v>30</v>
      </c>
      <c r="AX250" s="14" t="s">
        <v>73</v>
      </c>
      <c r="AY250" s="250" t="s">
        <v>141</v>
      </c>
    </row>
    <row r="251" s="13" customFormat="1">
      <c r="A251" s="13"/>
      <c r="B251" s="229"/>
      <c r="C251" s="230"/>
      <c r="D251" s="231" t="s">
        <v>151</v>
      </c>
      <c r="E251" s="232" t="s">
        <v>1</v>
      </c>
      <c r="F251" s="233" t="s">
        <v>237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151</v>
      </c>
      <c r="AU251" s="239" t="s">
        <v>149</v>
      </c>
      <c r="AV251" s="13" t="s">
        <v>81</v>
      </c>
      <c r="AW251" s="13" t="s">
        <v>30</v>
      </c>
      <c r="AX251" s="13" t="s">
        <v>73</v>
      </c>
      <c r="AY251" s="239" t="s">
        <v>141</v>
      </c>
    </row>
    <row r="252" s="13" customFormat="1">
      <c r="A252" s="13"/>
      <c r="B252" s="229"/>
      <c r="C252" s="230"/>
      <c r="D252" s="231" t="s">
        <v>151</v>
      </c>
      <c r="E252" s="232" t="s">
        <v>1</v>
      </c>
      <c r="F252" s="233" t="s">
        <v>214</v>
      </c>
      <c r="G252" s="230"/>
      <c r="H252" s="232" t="s">
        <v>1</v>
      </c>
      <c r="I252" s="234"/>
      <c r="J252" s="230"/>
      <c r="K252" s="230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151</v>
      </c>
      <c r="AU252" s="239" t="s">
        <v>149</v>
      </c>
      <c r="AV252" s="13" t="s">
        <v>81</v>
      </c>
      <c r="AW252" s="13" t="s">
        <v>30</v>
      </c>
      <c r="AX252" s="13" t="s">
        <v>73</v>
      </c>
      <c r="AY252" s="239" t="s">
        <v>141</v>
      </c>
    </row>
    <row r="253" s="14" customFormat="1">
      <c r="A253" s="14"/>
      <c r="B253" s="240"/>
      <c r="C253" s="241"/>
      <c r="D253" s="231" t="s">
        <v>151</v>
      </c>
      <c r="E253" s="242" t="s">
        <v>1</v>
      </c>
      <c r="F253" s="243" t="s">
        <v>248</v>
      </c>
      <c r="G253" s="241"/>
      <c r="H253" s="244">
        <v>-12.92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0" t="s">
        <v>151</v>
      </c>
      <c r="AU253" s="250" t="s">
        <v>149</v>
      </c>
      <c r="AV253" s="14" t="s">
        <v>149</v>
      </c>
      <c r="AW253" s="14" t="s">
        <v>30</v>
      </c>
      <c r="AX253" s="14" t="s">
        <v>73</v>
      </c>
      <c r="AY253" s="250" t="s">
        <v>141</v>
      </c>
    </row>
    <row r="254" s="13" customFormat="1">
      <c r="A254" s="13"/>
      <c r="B254" s="229"/>
      <c r="C254" s="230"/>
      <c r="D254" s="231" t="s">
        <v>151</v>
      </c>
      <c r="E254" s="232" t="s">
        <v>1</v>
      </c>
      <c r="F254" s="233" t="s">
        <v>216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151</v>
      </c>
      <c r="AU254" s="239" t="s">
        <v>149</v>
      </c>
      <c r="AV254" s="13" t="s">
        <v>81</v>
      </c>
      <c r="AW254" s="13" t="s">
        <v>30</v>
      </c>
      <c r="AX254" s="13" t="s">
        <v>73</v>
      </c>
      <c r="AY254" s="239" t="s">
        <v>141</v>
      </c>
    </row>
    <row r="255" s="14" customFormat="1">
      <c r="A255" s="14"/>
      <c r="B255" s="240"/>
      <c r="C255" s="241"/>
      <c r="D255" s="231" t="s">
        <v>151</v>
      </c>
      <c r="E255" s="242" t="s">
        <v>1</v>
      </c>
      <c r="F255" s="243" t="s">
        <v>239</v>
      </c>
      <c r="G255" s="241"/>
      <c r="H255" s="244">
        <v>-5.46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151</v>
      </c>
      <c r="AU255" s="250" t="s">
        <v>149</v>
      </c>
      <c r="AV255" s="14" t="s">
        <v>149</v>
      </c>
      <c r="AW255" s="14" t="s">
        <v>30</v>
      </c>
      <c r="AX255" s="14" t="s">
        <v>73</v>
      </c>
      <c r="AY255" s="250" t="s">
        <v>141</v>
      </c>
    </row>
    <row r="256" s="15" customFormat="1">
      <c r="A256" s="15"/>
      <c r="B256" s="262"/>
      <c r="C256" s="263"/>
      <c r="D256" s="231" t="s">
        <v>151</v>
      </c>
      <c r="E256" s="264" t="s">
        <v>1</v>
      </c>
      <c r="F256" s="265" t="s">
        <v>173</v>
      </c>
      <c r="G256" s="263"/>
      <c r="H256" s="266">
        <v>196.16399999999999</v>
      </c>
      <c r="I256" s="267"/>
      <c r="J256" s="263"/>
      <c r="K256" s="263"/>
      <c r="L256" s="268"/>
      <c r="M256" s="269"/>
      <c r="N256" s="270"/>
      <c r="O256" s="270"/>
      <c r="P256" s="270"/>
      <c r="Q256" s="270"/>
      <c r="R256" s="270"/>
      <c r="S256" s="270"/>
      <c r="T256" s="271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2" t="s">
        <v>151</v>
      </c>
      <c r="AU256" s="272" t="s">
        <v>149</v>
      </c>
      <c r="AV256" s="15" t="s">
        <v>148</v>
      </c>
      <c r="AW256" s="15" t="s">
        <v>30</v>
      </c>
      <c r="AX256" s="15" t="s">
        <v>81</v>
      </c>
      <c r="AY256" s="272" t="s">
        <v>141</v>
      </c>
    </row>
    <row r="257" s="2" customFormat="1" ht="21.75" customHeight="1">
      <c r="A257" s="38"/>
      <c r="B257" s="39"/>
      <c r="C257" s="215" t="s">
        <v>249</v>
      </c>
      <c r="D257" s="215" t="s">
        <v>144</v>
      </c>
      <c r="E257" s="216" t="s">
        <v>250</v>
      </c>
      <c r="F257" s="217" t="s">
        <v>251</v>
      </c>
      <c r="G257" s="218" t="s">
        <v>168</v>
      </c>
      <c r="H257" s="219">
        <v>13.574999999999999</v>
      </c>
      <c r="I257" s="220"/>
      <c r="J257" s="221">
        <f>ROUND(I257*H257,2)</f>
        <v>0</v>
      </c>
      <c r="K257" s="222"/>
      <c r="L257" s="44"/>
      <c r="M257" s="223" t="s">
        <v>1</v>
      </c>
      <c r="N257" s="224" t="s">
        <v>39</v>
      </c>
      <c r="O257" s="91"/>
      <c r="P257" s="225">
        <f>O257*H257</f>
        <v>0</v>
      </c>
      <c r="Q257" s="225">
        <v>0.037999999999999999</v>
      </c>
      <c r="R257" s="225">
        <f>Q257*H257</f>
        <v>0.51584999999999992</v>
      </c>
      <c r="S257" s="225">
        <v>0</v>
      </c>
      <c r="T257" s="22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7" t="s">
        <v>148</v>
      </c>
      <c r="AT257" s="227" t="s">
        <v>144</v>
      </c>
      <c r="AU257" s="227" t="s">
        <v>149</v>
      </c>
      <c r="AY257" s="17" t="s">
        <v>141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149</v>
      </c>
      <c r="BK257" s="228">
        <f>ROUND(I257*H257,2)</f>
        <v>0</v>
      </c>
      <c r="BL257" s="17" t="s">
        <v>148</v>
      </c>
      <c r="BM257" s="227" t="s">
        <v>252</v>
      </c>
    </row>
    <row r="258" s="13" customFormat="1">
      <c r="A258" s="13"/>
      <c r="B258" s="229"/>
      <c r="C258" s="230"/>
      <c r="D258" s="231" t="s">
        <v>151</v>
      </c>
      <c r="E258" s="232" t="s">
        <v>1</v>
      </c>
      <c r="F258" s="233" t="s">
        <v>253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151</v>
      </c>
      <c r="AU258" s="239" t="s">
        <v>149</v>
      </c>
      <c r="AV258" s="13" t="s">
        <v>81</v>
      </c>
      <c r="AW258" s="13" t="s">
        <v>30</v>
      </c>
      <c r="AX258" s="13" t="s">
        <v>73</v>
      </c>
      <c r="AY258" s="239" t="s">
        <v>141</v>
      </c>
    </row>
    <row r="259" s="14" customFormat="1">
      <c r="A259" s="14"/>
      <c r="B259" s="240"/>
      <c r="C259" s="241"/>
      <c r="D259" s="231" t="s">
        <v>151</v>
      </c>
      <c r="E259" s="242" t="s">
        <v>1</v>
      </c>
      <c r="F259" s="243" t="s">
        <v>254</v>
      </c>
      <c r="G259" s="241"/>
      <c r="H259" s="244">
        <v>2.3999999999999999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151</v>
      </c>
      <c r="AU259" s="250" t="s">
        <v>149</v>
      </c>
      <c r="AV259" s="14" t="s">
        <v>149</v>
      </c>
      <c r="AW259" s="14" t="s">
        <v>30</v>
      </c>
      <c r="AX259" s="14" t="s">
        <v>73</v>
      </c>
      <c r="AY259" s="250" t="s">
        <v>141</v>
      </c>
    </row>
    <row r="260" s="13" customFormat="1">
      <c r="A260" s="13"/>
      <c r="B260" s="229"/>
      <c r="C260" s="230"/>
      <c r="D260" s="231" t="s">
        <v>151</v>
      </c>
      <c r="E260" s="232" t="s">
        <v>1</v>
      </c>
      <c r="F260" s="233" t="s">
        <v>255</v>
      </c>
      <c r="G260" s="230"/>
      <c r="H260" s="232" t="s">
        <v>1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151</v>
      </c>
      <c r="AU260" s="239" t="s">
        <v>149</v>
      </c>
      <c r="AV260" s="13" t="s">
        <v>81</v>
      </c>
      <c r="AW260" s="13" t="s">
        <v>30</v>
      </c>
      <c r="AX260" s="13" t="s">
        <v>73</v>
      </c>
      <c r="AY260" s="239" t="s">
        <v>141</v>
      </c>
    </row>
    <row r="261" s="14" customFormat="1">
      <c r="A261" s="14"/>
      <c r="B261" s="240"/>
      <c r="C261" s="241"/>
      <c r="D261" s="231" t="s">
        <v>151</v>
      </c>
      <c r="E261" s="242" t="s">
        <v>1</v>
      </c>
      <c r="F261" s="243" t="s">
        <v>256</v>
      </c>
      <c r="G261" s="241"/>
      <c r="H261" s="244">
        <v>5.7750000000000004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151</v>
      </c>
      <c r="AU261" s="250" t="s">
        <v>149</v>
      </c>
      <c r="AV261" s="14" t="s">
        <v>149</v>
      </c>
      <c r="AW261" s="14" t="s">
        <v>30</v>
      </c>
      <c r="AX261" s="14" t="s">
        <v>73</v>
      </c>
      <c r="AY261" s="250" t="s">
        <v>141</v>
      </c>
    </row>
    <row r="262" s="13" customFormat="1">
      <c r="A262" s="13"/>
      <c r="B262" s="229"/>
      <c r="C262" s="230"/>
      <c r="D262" s="231" t="s">
        <v>151</v>
      </c>
      <c r="E262" s="232" t="s">
        <v>1</v>
      </c>
      <c r="F262" s="233" t="s">
        <v>257</v>
      </c>
      <c r="G262" s="230"/>
      <c r="H262" s="232" t="s">
        <v>1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9" t="s">
        <v>151</v>
      </c>
      <c r="AU262" s="239" t="s">
        <v>149</v>
      </c>
      <c r="AV262" s="13" t="s">
        <v>81</v>
      </c>
      <c r="AW262" s="13" t="s">
        <v>30</v>
      </c>
      <c r="AX262" s="13" t="s">
        <v>73</v>
      </c>
      <c r="AY262" s="239" t="s">
        <v>141</v>
      </c>
    </row>
    <row r="263" s="14" customFormat="1">
      <c r="A263" s="14"/>
      <c r="B263" s="240"/>
      <c r="C263" s="241"/>
      <c r="D263" s="231" t="s">
        <v>151</v>
      </c>
      <c r="E263" s="242" t="s">
        <v>1</v>
      </c>
      <c r="F263" s="243" t="s">
        <v>258</v>
      </c>
      <c r="G263" s="241"/>
      <c r="H263" s="244">
        <v>5.4000000000000004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0" t="s">
        <v>151</v>
      </c>
      <c r="AU263" s="250" t="s">
        <v>149</v>
      </c>
      <c r="AV263" s="14" t="s">
        <v>149</v>
      </c>
      <c r="AW263" s="14" t="s">
        <v>30</v>
      </c>
      <c r="AX263" s="14" t="s">
        <v>73</v>
      </c>
      <c r="AY263" s="250" t="s">
        <v>141</v>
      </c>
    </row>
    <row r="264" s="15" customFormat="1">
      <c r="A264" s="15"/>
      <c r="B264" s="262"/>
      <c r="C264" s="263"/>
      <c r="D264" s="231" t="s">
        <v>151</v>
      </c>
      <c r="E264" s="264" t="s">
        <v>1</v>
      </c>
      <c r="F264" s="265" t="s">
        <v>173</v>
      </c>
      <c r="G264" s="263"/>
      <c r="H264" s="266">
        <v>13.574999999999999</v>
      </c>
      <c r="I264" s="267"/>
      <c r="J264" s="263"/>
      <c r="K264" s="263"/>
      <c r="L264" s="268"/>
      <c r="M264" s="269"/>
      <c r="N264" s="270"/>
      <c r="O264" s="270"/>
      <c r="P264" s="270"/>
      <c r="Q264" s="270"/>
      <c r="R264" s="270"/>
      <c r="S264" s="270"/>
      <c r="T264" s="27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2" t="s">
        <v>151</v>
      </c>
      <c r="AU264" s="272" t="s">
        <v>149</v>
      </c>
      <c r="AV264" s="15" t="s">
        <v>148</v>
      </c>
      <c r="AW264" s="15" t="s">
        <v>30</v>
      </c>
      <c r="AX264" s="15" t="s">
        <v>81</v>
      </c>
      <c r="AY264" s="272" t="s">
        <v>141</v>
      </c>
    </row>
    <row r="265" s="2" customFormat="1" ht="24.15" customHeight="1">
      <c r="A265" s="38"/>
      <c r="B265" s="39"/>
      <c r="C265" s="215" t="s">
        <v>259</v>
      </c>
      <c r="D265" s="215" t="s">
        <v>144</v>
      </c>
      <c r="E265" s="216" t="s">
        <v>260</v>
      </c>
      <c r="F265" s="217" t="s">
        <v>261</v>
      </c>
      <c r="G265" s="218" t="s">
        <v>162</v>
      </c>
      <c r="H265" s="219">
        <v>30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39</v>
      </c>
      <c r="O265" s="91"/>
      <c r="P265" s="225">
        <f>O265*H265</f>
        <v>0</v>
      </c>
      <c r="Q265" s="225">
        <v>0.0033999999999999998</v>
      </c>
      <c r="R265" s="225">
        <f>Q265*H265</f>
        <v>0.10199999999999999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148</v>
      </c>
      <c r="AT265" s="227" t="s">
        <v>144</v>
      </c>
      <c r="AU265" s="227" t="s">
        <v>149</v>
      </c>
      <c r="AY265" s="17" t="s">
        <v>141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149</v>
      </c>
      <c r="BK265" s="228">
        <f>ROUND(I265*H265,2)</f>
        <v>0</v>
      </c>
      <c r="BL265" s="17" t="s">
        <v>148</v>
      </c>
      <c r="BM265" s="227" t="s">
        <v>262</v>
      </c>
    </row>
    <row r="266" s="13" customFormat="1">
      <c r="A266" s="13"/>
      <c r="B266" s="229"/>
      <c r="C266" s="230"/>
      <c r="D266" s="231" t="s">
        <v>151</v>
      </c>
      <c r="E266" s="232" t="s">
        <v>1</v>
      </c>
      <c r="F266" s="233" t="s">
        <v>263</v>
      </c>
      <c r="G266" s="230"/>
      <c r="H266" s="232" t="s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9" t="s">
        <v>151</v>
      </c>
      <c r="AU266" s="239" t="s">
        <v>149</v>
      </c>
      <c r="AV266" s="13" t="s">
        <v>81</v>
      </c>
      <c r="AW266" s="13" t="s">
        <v>30</v>
      </c>
      <c r="AX266" s="13" t="s">
        <v>73</v>
      </c>
      <c r="AY266" s="239" t="s">
        <v>141</v>
      </c>
    </row>
    <row r="267" s="14" customFormat="1">
      <c r="A267" s="14"/>
      <c r="B267" s="240"/>
      <c r="C267" s="241"/>
      <c r="D267" s="231" t="s">
        <v>151</v>
      </c>
      <c r="E267" s="242" t="s">
        <v>1</v>
      </c>
      <c r="F267" s="243" t="s">
        <v>264</v>
      </c>
      <c r="G267" s="241"/>
      <c r="H267" s="244">
        <v>30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151</v>
      </c>
      <c r="AU267" s="250" t="s">
        <v>149</v>
      </c>
      <c r="AV267" s="14" t="s">
        <v>149</v>
      </c>
      <c r="AW267" s="14" t="s">
        <v>30</v>
      </c>
      <c r="AX267" s="14" t="s">
        <v>73</v>
      </c>
      <c r="AY267" s="250" t="s">
        <v>141</v>
      </c>
    </row>
    <row r="268" s="15" customFormat="1">
      <c r="A268" s="15"/>
      <c r="B268" s="262"/>
      <c r="C268" s="263"/>
      <c r="D268" s="231" t="s">
        <v>151</v>
      </c>
      <c r="E268" s="264" t="s">
        <v>1</v>
      </c>
      <c r="F268" s="265" t="s">
        <v>173</v>
      </c>
      <c r="G268" s="263"/>
      <c r="H268" s="266">
        <v>30</v>
      </c>
      <c r="I268" s="267"/>
      <c r="J268" s="263"/>
      <c r="K268" s="263"/>
      <c r="L268" s="268"/>
      <c r="M268" s="269"/>
      <c r="N268" s="270"/>
      <c r="O268" s="270"/>
      <c r="P268" s="270"/>
      <c r="Q268" s="270"/>
      <c r="R268" s="270"/>
      <c r="S268" s="270"/>
      <c r="T268" s="271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2" t="s">
        <v>151</v>
      </c>
      <c r="AU268" s="272" t="s">
        <v>149</v>
      </c>
      <c r="AV268" s="15" t="s">
        <v>148</v>
      </c>
      <c r="AW268" s="15" t="s">
        <v>30</v>
      </c>
      <c r="AX268" s="15" t="s">
        <v>81</v>
      </c>
      <c r="AY268" s="272" t="s">
        <v>141</v>
      </c>
    </row>
    <row r="269" s="2" customFormat="1" ht="24.15" customHeight="1">
      <c r="A269" s="38"/>
      <c r="B269" s="39"/>
      <c r="C269" s="215" t="s">
        <v>265</v>
      </c>
      <c r="D269" s="215" t="s">
        <v>144</v>
      </c>
      <c r="E269" s="216" t="s">
        <v>266</v>
      </c>
      <c r="F269" s="217" t="s">
        <v>267</v>
      </c>
      <c r="G269" s="218" t="s">
        <v>162</v>
      </c>
      <c r="H269" s="219">
        <v>1</v>
      </c>
      <c r="I269" s="220"/>
      <c r="J269" s="221">
        <f>ROUND(I269*H269,2)</f>
        <v>0</v>
      </c>
      <c r="K269" s="222"/>
      <c r="L269" s="44"/>
      <c r="M269" s="223" t="s">
        <v>1</v>
      </c>
      <c r="N269" s="224" t="s">
        <v>39</v>
      </c>
      <c r="O269" s="91"/>
      <c r="P269" s="225">
        <f>O269*H269</f>
        <v>0</v>
      </c>
      <c r="Q269" s="225">
        <v>0.14360000000000001</v>
      </c>
      <c r="R269" s="225">
        <f>Q269*H269</f>
        <v>0.14360000000000001</v>
      </c>
      <c r="S269" s="225">
        <v>0</v>
      </c>
      <c r="T269" s="22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7" t="s">
        <v>148</v>
      </c>
      <c r="AT269" s="227" t="s">
        <v>144</v>
      </c>
      <c r="AU269" s="227" t="s">
        <v>149</v>
      </c>
      <c r="AY269" s="17" t="s">
        <v>141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149</v>
      </c>
      <c r="BK269" s="228">
        <f>ROUND(I269*H269,2)</f>
        <v>0</v>
      </c>
      <c r="BL269" s="17" t="s">
        <v>148</v>
      </c>
      <c r="BM269" s="227" t="s">
        <v>268</v>
      </c>
    </row>
    <row r="270" s="13" customFormat="1">
      <c r="A270" s="13"/>
      <c r="B270" s="229"/>
      <c r="C270" s="230"/>
      <c r="D270" s="231" t="s">
        <v>151</v>
      </c>
      <c r="E270" s="232" t="s">
        <v>1</v>
      </c>
      <c r="F270" s="233" t="s">
        <v>269</v>
      </c>
      <c r="G270" s="230"/>
      <c r="H270" s="232" t="s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151</v>
      </c>
      <c r="AU270" s="239" t="s">
        <v>149</v>
      </c>
      <c r="AV270" s="13" t="s">
        <v>81</v>
      </c>
      <c r="AW270" s="13" t="s">
        <v>30</v>
      </c>
      <c r="AX270" s="13" t="s">
        <v>73</v>
      </c>
      <c r="AY270" s="239" t="s">
        <v>141</v>
      </c>
    </row>
    <row r="271" s="14" customFormat="1">
      <c r="A271" s="14"/>
      <c r="B271" s="240"/>
      <c r="C271" s="241"/>
      <c r="D271" s="231" t="s">
        <v>151</v>
      </c>
      <c r="E271" s="242" t="s">
        <v>1</v>
      </c>
      <c r="F271" s="243" t="s">
        <v>81</v>
      </c>
      <c r="G271" s="241"/>
      <c r="H271" s="244">
        <v>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151</v>
      </c>
      <c r="AU271" s="250" t="s">
        <v>149</v>
      </c>
      <c r="AV271" s="14" t="s">
        <v>149</v>
      </c>
      <c r="AW271" s="14" t="s">
        <v>30</v>
      </c>
      <c r="AX271" s="14" t="s">
        <v>81</v>
      </c>
      <c r="AY271" s="250" t="s">
        <v>141</v>
      </c>
    </row>
    <row r="272" s="2" customFormat="1" ht="24.15" customHeight="1">
      <c r="A272" s="38"/>
      <c r="B272" s="39"/>
      <c r="C272" s="215" t="s">
        <v>270</v>
      </c>
      <c r="D272" s="215" t="s">
        <v>144</v>
      </c>
      <c r="E272" s="216" t="s">
        <v>271</v>
      </c>
      <c r="F272" s="217" t="s">
        <v>272</v>
      </c>
      <c r="G272" s="218" t="s">
        <v>168</v>
      </c>
      <c r="H272" s="219">
        <v>24.693999999999999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39</v>
      </c>
      <c r="O272" s="91"/>
      <c r="P272" s="225">
        <f>O272*H272</f>
        <v>0</v>
      </c>
      <c r="Q272" s="225">
        <v>0.015400000000000001</v>
      </c>
      <c r="R272" s="225">
        <f>Q272*H272</f>
        <v>0.3802876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148</v>
      </c>
      <c r="AT272" s="227" t="s">
        <v>144</v>
      </c>
      <c r="AU272" s="227" t="s">
        <v>149</v>
      </c>
      <c r="AY272" s="17" t="s">
        <v>141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149</v>
      </c>
      <c r="BK272" s="228">
        <f>ROUND(I272*H272,2)</f>
        <v>0</v>
      </c>
      <c r="BL272" s="17" t="s">
        <v>148</v>
      </c>
      <c r="BM272" s="227" t="s">
        <v>273</v>
      </c>
    </row>
    <row r="273" s="13" customFormat="1">
      <c r="A273" s="13"/>
      <c r="B273" s="229"/>
      <c r="C273" s="230"/>
      <c r="D273" s="231" t="s">
        <v>151</v>
      </c>
      <c r="E273" s="232" t="s">
        <v>1</v>
      </c>
      <c r="F273" s="233" t="s">
        <v>214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151</v>
      </c>
      <c r="AU273" s="239" t="s">
        <v>149</v>
      </c>
      <c r="AV273" s="13" t="s">
        <v>81</v>
      </c>
      <c r="AW273" s="13" t="s">
        <v>30</v>
      </c>
      <c r="AX273" s="13" t="s">
        <v>73</v>
      </c>
      <c r="AY273" s="239" t="s">
        <v>141</v>
      </c>
    </row>
    <row r="274" s="14" customFormat="1">
      <c r="A274" s="14"/>
      <c r="B274" s="240"/>
      <c r="C274" s="241"/>
      <c r="D274" s="231" t="s">
        <v>151</v>
      </c>
      <c r="E274" s="242" t="s">
        <v>1</v>
      </c>
      <c r="F274" s="243" t="s">
        <v>215</v>
      </c>
      <c r="G274" s="241"/>
      <c r="H274" s="244">
        <v>15.784000000000001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151</v>
      </c>
      <c r="AU274" s="250" t="s">
        <v>149</v>
      </c>
      <c r="AV274" s="14" t="s">
        <v>149</v>
      </c>
      <c r="AW274" s="14" t="s">
        <v>30</v>
      </c>
      <c r="AX274" s="14" t="s">
        <v>73</v>
      </c>
      <c r="AY274" s="250" t="s">
        <v>141</v>
      </c>
    </row>
    <row r="275" s="13" customFormat="1">
      <c r="A275" s="13"/>
      <c r="B275" s="229"/>
      <c r="C275" s="230"/>
      <c r="D275" s="231" t="s">
        <v>151</v>
      </c>
      <c r="E275" s="232" t="s">
        <v>1</v>
      </c>
      <c r="F275" s="233" t="s">
        <v>216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151</v>
      </c>
      <c r="AU275" s="239" t="s">
        <v>149</v>
      </c>
      <c r="AV275" s="13" t="s">
        <v>81</v>
      </c>
      <c r="AW275" s="13" t="s">
        <v>30</v>
      </c>
      <c r="AX275" s="13" t="s">
        <v>73</v>
      </c>
      <c r="AY275" s="239" t="s">
        <v>141</v>
      </c>
    </row>
    <row r="276" s="14" customFormat="1">
      <c r="A276" s="14"/>
      <c r="B276" s="240"/>
      <c r="C276" s="241"/>
      <c r="D276" s="231" t="s">
        <v>151</v>
      </c>
      <c r="E276" s="242" t="s">
        <v>1</v>
      </c>
      <c r="F276" s="243" t="s">
        <v>217</v>
      </c>
      <c r="G276" s="241"/>
      <c r="H276" s="244">
        <v>5.46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151</v>
      </c>
      <c r="AU276" s="250" t="s">
        <v>149</v>
      </c>
      <c r="AV276" s="14" t="s">
        <v>149</v>
      </c>
      <c r="AW276" s="14" t="s">
        <v>30</v>
      </c>
      <c r="AX276" s="14" t="s">
        <v>73</v>
      </c>
      <c r="AY276" s="250" t="s">
        <v>141</v>
      </c>
    </row>
    <row r="277" s="13" customFormat="1">
      <c r="A277" s="13"/>
      <c r="B277" s="229"/>
      <c r="C277" s="230"/>
      <c r="D277" s="231" t="s">
        <v>151</v>
      </c>
      <c r="E277" s="232" t="s">
        <v>1</v>
      </c>
      <c r="F277" s="233" t="s">
        <v>218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151</v>
      </c>
      <c r="AU277" s="239" t="s">
        <v>149</v>
      </c>
      <c r="AV277" s="13" t="s">
        <v>81</v>
      </c>
      <c r="AW277" s="13" t="s">
        <v>30</v>
      </c>
      <c r="AX277" s="13" t="s">
        <v>73</v>
      </c>
      <c r="AY277" s="239" t="s">
        <v>141</v>
      </c>
    </row>
    <row r="278" s="14" customFormat="1">
      <c r="A278" s="14"/>
      <c r="B278" s="240"/>
      <c r="C278" s="241"/>
      <c r="D278" s="231" t="s">
        <v>151</v>
      </c>
      <c r="E278" s="242" t="s">
        <v>1</v>
      </c>
      <c r="F278" s="243" t="s">
        <v>219</v>
      </c>
      <c r="G278" s="241"/>
      <c r="H278" s="244">
        <v>3.4500000000000002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151</v>
      </c>
      <c r="AU278" s="250" t="s">
        <v>149</v>
      </c>
      <c r="AV278" s="14" t="s">
        <v>149</v>
      </c>
      <c r="AW278" s="14" t="s">
        <v>30</v>
      </c>
      <c r="AX278" s="14" t="s">
        <v>73</v>
      </c>
      <c r="AY278" s="250" t="s">
        <v>141</v>
      </c>
    </row>
    <row r="279" s="15" customFormat="1">
      <c r="A279" s="15"/>
      <c r="B279" s="262"/>
      <c r="C279" s="263"/>
      <c r="D279" s="231" t="s">
        <v>151</v>
      </c>
      <c r="E279" s="264" t="s">
        <v>1</v>
      </c>
      <c r="F279" s="265" t="s">
        <v>173</v>
      </c>
      <c r="G279" s="263"/>
      <c r="H279" s="266">
        <v>24.693999999999999</v>
      </c>
      <c r="I279" s="267"/>
      <c r="J279" s="263"/>
      <c r="K279" s="263"/>
      <c r="L279" s="268"/>
      <c r="M279" s="269"/>
      <c r="N279" s="270"/>
      <c r="O279" s="270"/>
      <c r="P279" s="270"/>
      <c r="Q279" s="270"/>
      <c r="R279" s="270"/>
      <c r="S279" s="270"/>
      <c r="T279" s="27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2" t="s">
        <v>151</v>
      </c>
      <c r="AU279" s="272" t="s">
        <v>149</v>
      </c>
      <c r="AV279" s="15" t="s">
        <v>148</v>
      </c>
      <c r="AW279" s="15" t="s">
        <v>30</v>
      </c>
      <c r="AX279" s="15" t="s">
        <v>81</v>
      </c>
      <c r="AY279" s="272" t="s">
        <v>141</v>
      </c>
    </row>
    <row r="280" s="2" customFormat="1" ht="24.15" customHeight="1">
      <c r="A280" s="38"/>
      <c r="B280" s="39"/>
      <c r="C280" s="215" t="s">
        <v>274</v>
      </c>
      <c r="D280" s="215" t="s">
        <v>144</v>
      </c>
      <c r="E280" s="216" t="s">
        <v>275</v>
      </c>
      <c r="F280" s="217" t="s">
        <v>276</v>
      </c>
      <c r="G280" s="218" t="s">
        <v>277</v>
      </c>
      <c r="H280" s="219">
        <v>0.20000000000000001</v>
      </c>
      <c r="I280" s="220"/>
      <c r="J280" s="221">
        <f>ROUND(I280*H280,2)</f>
        <v>0</v>
      </c>
      <c r="K280" s="222"/>
      <c r="L280" s="44"/>
      <c r="M280" s="223" t="s">
        <v>1</v>
      </c>
      <c r="N280" s="224" t="s">
        <v>39</v>
      </c>
      <c r="O280" s="91"/>
      <c r="P280" s="225">
        <f>O280*H280</f>
        <v>0</v>
      </c>
      <c r="Q280" s="225">
        <v>1.442</v>
      </c>
      <c r="R280" s="225">
        <f>Q280*H280</f>
        <v>0.28839999999999999</v>
      </c>
      <c r="S280" s="225">
        <v>0</v>
      </c>
      <c r="T280" s="226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7" t="s">
        <v>148</v>
      </c>
      <c r="AT280" s="227" t="s">
        <v>144</v>
      </c>
      <c r="AU280" s="227" t="s">
        <v>149</v>
      </c>
      <c r="AY280" s="17" t="s">
        <v>141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149</v>
      </c>
      <c r="BK280" s="228">
        <f>ROUND(I280*H280,2)</f>
        <v>0</v>
      </c>
      <c r="BL280" s="17" t="s">
        <v>148</v>
      </c>
      <c r="BM280" s="227" t="s">
        <v>278</v>
      </c>
    </row>
    <row r="281" s="13" customFormat="1">
      <c r="A281" s="13"/>
      <c r="B281" s="229"/>
      <c r="C281" s="230"/>
      <c r="D281" s="231" t="s">
        <v>151</v>
      </c>
      <c r="E281" s="232" t="s">
        <v>1</v>
      </c>
      <c r="F281" s="233" t="s">
        <v>279</v>
      </c>
      <c r="G281" s="230"/>
      <c r="H281" s="232" t="s">
        <v>1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151</v>
      </c>
      <c r="AU281" s="239" t="s">
        <v>149</v>
      </c>
      <c r="AV281" s="13" t="s">
        <v>81</v>
      </c>
      <c r="AW281" s="13" t="s">
        <v>30</v>
      </c>
      <c r="AX281" s="13" t="s">
        <v>73</v>
      </c>
      <c r="AY281" s="239" t="s">
        <v>141</v>
      </c>
    </row>
    <row r="282" s="14" customFormat="1">
      <c r="A282" s="14"/>
      <c r="B282" s="240"/>
      <c r="C282" s="241"/>
      <c r="D282" s="231" t="s">
        <v>151</v>
      </c>
      <c r="E282" s="242" t="s">
        <v>1</v>
      </c>
      <c r="F282" s="243" t="s">
        <v>280</v>
      </c>
      <c r="G282" s="241"/>
      <c r="H282" s="244">
        <v>0.080000000000000002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151</v>
      </c>
      <c r="AU282" s="250" t="s">
        <v>149</v>
      </c>
      <c r="AV282" s="14" t="s">
        <v>149</v>
      </c>
      <c r="AW282" s="14" t="s">
        <v>30</v>
      </c>
      <c r="AX282" s="14" t="s">
        <v>73</v>
      </c>
      <c r="AY282" s="250" t="s">
        <v>141</v>
      </c>
    </row>
    <row r="283" s="13" customFormat="1">
      <c r="A283" s="13"/>
      <c r="B283" s="229"/>
      <c r="C283" s="230"/>
      <c r="D283" s="231" t="s">
        <v>151</v>
      </c>
      <c r="E283" s="232" t="s">
        <v>1</v>
      </c>
      <c r="F283" s="233" t="s">
        <v>227</v>
      </c>
      <c r="G283" s="230"/>
      <c r="H283" s="232" t="s">
        <v>1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151</v>
      </c>
      <c r="AU283" s="239" t="s">
        <v>149</v>
      </c>
      <c r="AV283" s="13" t="s">
        <v>81</v>
      </c>
      <c r="AW283" s="13" t="s">
        <v>30</v>
      </c>
      <c r="AX283" s="13" t="s">
        <v>73</v>
      </c>
      <c r="AY283" s="239" t="s">
        <v>141</v>
      </c>
    </row>
    <row r="284" s="14" customFormat="1">
      <c r="A284" s="14"/>
      <c r="B284" s="240"/>
      <c r="C284" s="241"/>
      <c r="D284" s="231" t="s">
        <v>151</v>
      </c>
      <c r="E284" s="242" t="s">
        <v>1</v>
      </c>
      <c r="F284" s="243" t="s">
        <v>281</v>
      </c>
      <c r="G284" s="241"/>
      <c r="H284" s="244">
        <v>0.040000000000000001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151</v>
      </c>
      <c r="AU284" s="250" t="s">
        <v>149</v>
      </c>
      <c r="AV284" s="14" t="s">
        <v>149</v>
      </c>
      <c r="AW284" s="14" t="s">
        <v>30</v>
      </c>
      <c r="AX284" s="14" t="s">
        <v>73</v>
      </c>
      <c r="AY284" s="250" t="s">
        <v>141</v>
      </c>
    </row>
    <row r="285" s="13" customFormat="1">
      <c r="A285" s="13"/>
      <c r="B285" s="229"/>
      <c r="C285" s="230"/>
      <c r="D285" s="231" t="s">
        <v>151</v>
      </c>
      <c r="E285" s="232" t="s">
        <v>1</v>
      </c>
      <c r="F285" s="233" t="s">
        <v>225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151</v>
      </c>
      <c r="AU285" s="239" t="s">
        <v>149</v>
      </c>
      <c r="AV285" s="13" t="s">
        <v>81</v>
      </c>
      <c r="AW285" s="13" t="s">
        <v>30</v>
      </c>
      <c r="AX285" s="13" t="s">
        <v>73</v>
      </c>
      <c r="AY285" s="239" t="s">
        <v>141</v>
      </c>
    </row>
    <row r="286" s="14" customFormat="1">
      <c r="A286" s="14"/>
      <c r="B286" s="240"/>
      <c r="C286" s="241"/>
      <c r="D286" s="231" t="s">
        <v>151</v>
      </c>
      <c r="E286" s="242" t="s">
        <v>1</v>
      </c>
      <c r="F286" s="243" t="s">
        <v>280</v>
      </c>
      <c r="G286" s="241"/>
      <c r="H286" s="244">
        <v>0.080000000000000002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151</v>
      </c>
      <c r="AU286" s="250" t="s">
        <v>149</v>
      </c>
      <c r="AV286" s="14" t="s">
        <v>149</v>
      </c>
      <c r="AW286" s="14" t="s">
        <v>30</v>
      </c>
      <c r="AX286" s="14" t="s">
        <v>73</v>
      </c>
      <c r="AY286" s="250" t="s">
        <v>141</v>
      </c>
    </row>
    <row r="287" s="15" customFormat="1">
      <c r="A287" s="15"/>
      <c r="B287" s="262"/>
      <c r="C287" s="263"/>
      <c r="D287" s="231" t="s">
        <v>151</v>
      </c>
      <c r="E287" s="264" t="s">
        <v>1</v>
      </c>
      <c r="F287" s="265" t="s">
        <v>173</v>
      </c>
      <c r="G287" s="263"/>
      <c r="H287" s="266">
        <v>0.20000000000000001</v>
      </c>
      <c r="I287" s="267"/>
      <c r="J287" s="263"/>
      <c r="K287" s="263"/>
      <c r="L287" s="268"/>
      <c r="M287" s="269"/>
      <c r="N287" s="270"/>
      <c r="O287" s="270"/>
      <c r="P287" s="270"/>
      <c r="Q287" s="270"/>
      <c r="R287" s="270"/>
      <c r="S287" s="270"/>
      <c r="T287" s="27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2" t="s">
        <v>151</v>
      </c>
      <c r="AU287" s="272" t="s">
        <v>149</v>
      </c>
      <c r="AV287" s="15" t="s">
        <v>148</v>
      </c>
      <c r="AW287" s="15" t="s">
        <v>30</v>
      </c>
      <c r="AX287" s="15" t="s">
        <v>81</v>
      </c>
      <c r="AY287" s="272" t="s">
        <v>141</v>
      </c>
    </row>
    <row r="288" s="2" customFormat="1" ht="24.15" customHeight="1">
      <c r="A288" s="38"/>
      <c r="B288" s="39"/>
      <c r="C288" s="215" t="s">
        <v>282</v>
      </c>
      <c r="D288" s="215" t="s">
        <v>144</v>
      </c>
      <c r="E288" s="216" t="s">
        <v>283</v>
      </c>
      <c r="F288" s="217" t="s">
        <v>284</v>
      </c>
      <c r="G288" s="218" t="s">
        <v>168</v>
      </c>
      <c r="H288" s="219">
        <v>3.5</v>
      </c>
      <c r="I288" s="220"/>
      <c r="J288" s="221">
        <f>ROUND(I288*H288,2)</f>
        <v>0</v>
      </c>
      <c r="K288" s="222"/>
      <c r="L288" s="44"/>
      <c r="M288" s="223" t="s">
        <v>1</v>
      </c>
      <c r="N288" s="224" t="s">
        <v>39</v>
      </c>
      <c r="O288" s="91"/>
      <c r="P288" s="225">
        <f>O288*H288</f>
        <v>0</v>
      </c>
      <c r="Q288" s="225">
        <v>0.00048000000000000001</v>
      </c>
      <c r="R288" s="225">
        <f>Q288*H288</f>
        <v>0.0016800000000000001</v>
      </c>
      <c r="S288" s="225">
        <v>0</v>
      </c>
      <c r="T288" s="22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7" t="s">
        <v>148</v>
      </c>
      <c r="AT288" s="227" t="s">
        <v>144</v>
      </c>
      <c r="AU288" s="227" t="s">
        <v>149</v>
      </c>
      <c r="AY288" s="17" t="s">
        <v>141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149</v>
      </c>
      <c r="BK288" s="228">
        <f>ROUND(I288*H288,2)</f>
        <v>0</v>
      </c>
      <c r="BL288" s="17" t="s">
        <v>148</v>
      </c>
      <c r="BM288" s="227" t="s">
        <v>285</v>
      </c>
    </row>
    <row r="289" s="13" customFormat="1">
      <c r="A289" s="13"/>
      <c r="B289" s="229"/>
      <c r="C289" s="230"/>
      <c r="D289" s="231" t="s">
        <v>151</v>
      </c>
      <c r="E289" s="232" t="s">
        <v>1</v>
      </c>
      <c r="F289" s="233" t="s">
        <v>279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151</v>
      </c>
      <c r="AU289" s="239" t="s">
        <v>149</v>
      </c>
      <c r="AV289" s="13" t="s">
        <v>81</v>
      </c>
      <c r="AW289" s="13" t="s">
        <v>30</v>
      </c>
      <c r="AX289" s="13" t="s">
        <v>73</v>
      </c>
      <c r="AY289" s="239" t="s">
        <v>141</v>
      </c>
    </row>
    <row r="290" s="14" customFormat="1">
      <c r="A290" s="14"/>
      <c r="B290" s="240"/>
      <c r="C290" s="241"/>
      <c r="D290" s="231" t="s">
        <v>151</v>
      </c>
      <c r="E290" s="242" t="s">
        <v>1</v>
      </c>
      <c r="F290" s="243" t="s">
        <v>286</v>
      </c>
      <c r="G290" s="241"/>
      <c r="H290" s="244">
        <v>1.5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151</v>
      </c>
      <c r="AU290" s="250" t="s">
        <v>149</v>
      </c>
      <c r="AV290" s="14" t="s">
        <v>149</v>
      </c>
      <c r="AW290" s="14" t="s">
        <v>30</v>
      </c>
      <c r="AX290" s="14" t="s">
        <v>73</v>
      </c>
      <c r="AY290" s="250" t="s">
        <v>141</v>
      </c>
    </row>
    <row r="291" s="13" customFormat="1">
      <c r="A291" s="13"/>
      <c r="B291" s="229"/>
      <c r="C291" s="230"/>
      <c r="D291" s="231" t="s">
        <v>151</v>
      </c>
      <c r="E291" s="232" t="s">
        <v>1</v>
      </c>
      <c r="F291" s="233" t="s">
        <v>227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151</v>
      </c>
      <c r="AU291" s="239" t="s">
        <v>149</v>
      </c>
      <c r="AV291" s="13" t="s">
        <v>81</v>
      </c>
      <c r="AW291" s="13" t="s">
        <v>30</v>
      </c>
      <c r="AX291" s="13" t="s">
        <v>73</v>
      </c>
      <c r="AY291" s="239" t="s">
        <v>141</v>
      </c>
    </row>
    <row r="292" s="14" customFormat="1">
      <c r="A292" s="14"/>
      <c r="B292" s="240"/>
      <c r="C292" s="241"/>
      <c r="D292" s="231" t="s">
        <v>151</v>
      </c>
      <c r="E292" s="242" t="s">
        <v>1</v>
      </c>
      <c r="F292" s="243" t="s">
        <v>287</v>
      </c>
      <c r="G292" s="241"/>
      <c r="H292" s="244">
        <v>0.5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151</v>
      </c>
      <c r="AU292" s="250" t="s">
        <v>149</v>
      </c>
      <c r="AV292" s="14" t="s">
        <v>149</v>
      </c>
      <c r="AW292" s="14" t="s">
        <v>30</v>
      </c>
      <c r="AX292" s="14" t="s">
        <v>73</v>
      </c>
      <c r="AY292" s="250" t="s">
        <v>141</v>
      </c>
    </row>
    <row r="293" s="13" customFormat="1">
      <c r="A293" s="13"/>
      <c r="B293" s="229"/>
      <c r="C293" s="230"/>
      <c r="D293" s="231" t="s">
        <v>151</v>
      </c>
      <c r="E293" s="232" t="s">
        <v>1</v>
      </c>
      <c r="F293" s="233" t="s">
        <v>225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151</v>
      </c>
      <c r="AU293" s="239" t="s">
        <v>149</v>
      </c>
      <c r="AV293" s="13" t="s">
        <v>81</v>
      </c>
      <c r="AW293" s="13" t="s">
        <v>30</v>
      </c>
      <c r="AX293" s="13" t="s">
        <v>73</v>
      </c>
      <c r="AY293" s="239" t="s">
        <v>141</v>
      </c>
    </row>
    <row r="294" s="14" customFormat="1">
      <c r="A294" s="14"/>
      <c r="B294" s="240"/>
      <c r="C294" s="241"/>
      <c r="D294" s="231" t="s">
        <v>151</v>
      </c>
      <c r="E294" s="242" t="s">
        <v>1</v>
      </c>
      <c r="F294" s="243" t="s">
        <v>286</v>
      </c>
      <c r="G294" s="241"/>
      <c r="H294" s="244">
        <v>1.5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151</v>
      </c>
      <c r="AU294" s="250" t="s">
        <v>149</v>
      </c>
      <c r="AV294" s="14" t="s">
        <v>149</v>
      </c>
      <c r="AW294" s="14" t="s">
        <v>30</v>
      </c>
      <c r="AX294" s="14" t="s">
        <v>73</v>
      </c>
      <c r="AY294" s="250" t="s">
        <v>141</v>
      </c>
    </row>
    <row r="295" s="15" customFormat="1">
      <c r="A295" s="15"/>
      <c r="B295" s="262"/>
      <c r="C295" s="263"/>
      <c r="D295" s="231" t="s">
        <v>151</v>
      </c>
      <c r="E295" s="264" t="s">
        <v>1</v>
      </c>
      <c r="F295" s="265" t="s">
        <v>173</v>
      </c>
      <c r="G295" s="263"/>
      <c r="H295" s="266">
        <v>3.5</v>
      </c>
      <c r="I295" s="267"/>
      <c r="J295" s="263"/>
      <c r="K295" s="263"/>
      <c r="L295" s="268"/>
      <c r="M295" s="269"/>
      <c r="N295" s="270"/>
      <c r="O295" s="270"/>
      <c r="P295" s="270"/>
      <c r="Q295" s="270"/>
      <c r="R295" s="270"/>
      <c r="S295" s="270"/>
      <c r="T295" s="27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2" t="s">
        <v>151</v>
      </c>
      <c r="AU295" s="272" t="s">
        <v>149</v>
      </c>
      <c r="AV295" s="15" t="s">
        <v>148</v>
      </c>
      <c r="AW295" s="15" t="s">
        <v>30</v>
      </c>
      <c r="AX295" s="15" t="s">
        <v>81</v>
      </c>
      <c r="AY295" s="272" t="s">
        <v>141</v>
      </c>
    </row>
    <row r="296" s="2" customFormat="1" ht="16.5" customHeight="1">
      <c r="A296" s="38"/>
      <c r="B296" s="39"/>
      <c r="C296" s="215" t="s">
        <v>288</v>
      </c>
      <c r="D296" s="215" t="s">
        <v>144</v>
      </c>
      <c r="E296" s="216" t="s">
        <v>289</v>
      </c>
      <c r="F296" s="217" t="s">
        <v>290</v>
      </c>
      <c r="G296" s="218" t="s">
        <v>168</v>
      </c>
      <c r="H296" s="219">
        <v>13.135999999999999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39</v>
      </c>
      <c r="O296" s="91"/>
      <c r="P296" s="225">
        <f>O296*H296</f>
        <v>0</v>
      </c>
      <c r="Q296" s="225">
        <v>0.00012999999999999999</v>
      </c>
      <c r="R296" s="225">
        <f>Q296*H296</f>
        <v>0.0017076799999999998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148</v>
      </c>
      <c r="AT296" s="227" t="s">
        <v>144</v>
      </c>
      <c r="AU296" s="227" t="s">
        <v>149</v>
      </c>
      <c r="AY296" s="17" t="s">
        <v>141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149</v>
      </c>
      <c r="BK296" s="228">
        <f>ROUND(I296*H296,2)</f>
        <v>0</v>
      </c>
      <c r="BL296" s="17" t="s">
        <v>148</v>
      </c>
      <c r="BM296" s="227" t="s">
        <v>291</v>
      </c>
    </row>
    <row r="297" s="13" customFormat="1">
      <c r="A297" s="13"/>
      <c r="B297" s="229"/>
      <c r="C297" s="230"/>
      <c r="D297" s="231" t="s">
        <v>151</v>
      </c>
      <c r="E297" s="232" t="s">
        <v>1</v>
      </c>
      <c r="F297" s="233" t="s">
        <v>292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151</v>
      </c>
      <c r="AU297" s="239" t="s">
        <v>149</v>
      </c>
      <c r="AV297" s="13" t="s">
        <v>81</v>
      </c>
      <c r="AW297" s="13" t="s">
        <v>30</v>
      </c>
      <c r="AX297" s="13" t="s">
        <v>73</v>
      </c>
      <c r="AY297" s="239" t="s">
        <v>141</v>
      </c>
    </row>
    <row r="298" s="13" customFormat="1">
      <c r="A298" s="13"/>
      <c r="B298" s="229"/>
      <c r="C298" s="230"/>
      <c r="D298" s="231" t="s">
        <v>151</v>
      </c>
      <c r="E298" s="232" t="s">
        <v>1</v>
      </c>
      <c r="F298" s="233" t="s">
        <v>196</v>
      </c>
      <c r="G298" s="230"/>
      <c r="H298" s="232" t="s">
        <v>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151</v>
      </c>
      <c r="AU298" s="239" t="s">
        <v>149</v>
      </c>
      <c r="AV298" s="13" t="s">
        <v>81</v>
      </c>
      <c r="AW298" s="13" t="s">
        <v>30</v>
      </c>
      <c r="AX298" s="13" t="s">
        <v>73</v>
      </c>
      <c r="AY298" s="239" t="s">
        <v>141</v>
      </c>
    </row>
    <row r="299" s="14" customFormat="1">
      <c r="A299" s="14"/>
      <c r="B299" s="240"/>
      <c r="C299" s="241"/>
      <c r="D299" s="231" t="s">
        <v>151</v>
      </c>
      <c r="E299" s="242" t="s">
        <v>1</v>
      </c>
      <c r="F299" s="243" t="s">
        <v>197</v>
      </c>
      <c r="G299" s="241"/>
      <c r="H299" s="244">
        <v>13.135999999999999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151</v>
      </c>
      <c r="AU299" s="250" t="s">
        <v>149</v>
      </c>
      <c r="AV299" s="14" t="s">
        <v>149</v>
      </c>
      <c r="AW299" s="14" t="s">
        <v>30</v>
      </c>
      <c r="AX299" s="14" t="s">
        <v>81</v>
      </c>
      <c r="AY299" s="250" t="s">
        <v>141</v>
      </c>
    </row>
    <row r="300" s="2" customFormat="1" ht="24.15" customHeight="1">
      <c r="A300" s="38"/>
      <c r="B300" s="39"/>
      <c r="C300" s="215" t="s">
        <v>7</v>
      </c>
      <c r="D300" s="215" t="s">
        <v>144</v>
      </c>
      <c r="E300" s="216" t="s">
        <v>293</v>
      </c>
      <c r="F300" s="217" t="s">
        <v>294</v>
      </c>
      <c r="G300" s="218" t="s">
        <v>168</v>
      </c>
      <c r="H300" s="219">
        <v>13.135999999999999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39</v>
      </c>
      <c r="O300" s="91"/>
      <c r="P300" s="225">
        <f>O300*H300</f>
        <v>0</v>
      </c>
      <c r="Q300" s="225">
        <v>0.0094500000000000001</v>
      </c>
      <c r="R300" s="225">
        <f>Q300*H300</f>
        <v>0.12413519999999999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148</v>
      </c>
      <c r="AT300" s="227" t="s">
        <v>144</v>
      </c>
      <c r="AU300" s="227" t="s">
        <v>149</v>
      </c>
      <c r="AY300" s="17" t="s">
        <v>141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149</v>
      </c>
      <c r="BK300" s="228">
        <f>ROUND(I300*H300,2)</f>
        <v>0</v>
      </c>
      <c r="BL300" s="17" t="s">
        <v>148</v>
      </c>
      <c r="BM300" s="227" t="s">
        <v>295</v>
      </c>
    </row>
    <row r="301" s="13" customFormat="1">
      <c r="A301" s="13"/>
      <c r="B301" s="229"/>
      <c r="C301" s="230"/>
      <c r="D301" s="231" t="s">
        <v>151</v>
      </c>
      <c r="E301" s="232" t="s">
        <v>1</v>
      </c>
      <c r="F301" s="233" t="s">
        <v>196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151</v>
      </c>
      <c r="AU301" s="239" t="s">
        <v>149</v>
      </c>
      <c r="AV301" s="13" t="s">
        <v>81</v>
      </c>
      <c r="AW301" s="13" t="s">
        <v>30</v>
      </c>
      <c r="AX301" s="13" t="s">
        <v>73</v>
      </c>
      <c r="AY301" s="239" t="s">
        <v>141</v>
      </c>
    </row>
    <row r="302" s="14" customFormat="1">
      <c r="A302" s="14"/>
      <c r="B302" s="240"/>
      <c r="C302" s="241"/>
      <c r="D302" s="231" t="s">
        <v>151</v>
      </c>
      <c r="E302" s="242" t="s">
        <v>1</v>
      </c>
      <c r="F302" s="243" t="s">
        <v>197</v>
      </c>
      <c r="G302" s="241"/>
      <c r="H302" s="244">
        <v>13.135999999999999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151</v>
      </c>
      <c r="AU302" s="250" t="s">
        <v>149</v>
      </c>
      <c r="AV302" s="14" t="s">
        <v>149</v>
      </c>
      <c r="AW302" s="14" t="s">
        <v>30</v>
      </c>
      <c r="AX302" s="14" t="s">
        <v>73</v>
      </c>
      <c r="AY302" s="250" t="s">
        <v>141</v>
      </c>
    </row>
    <row r="303" s="15" customFormat="1">
      <c r="A303" s="15"/>
      <c r="B303" s="262"/>
      <c r="C303" s="263"/>
      <c r="D303" s="231" t="s">
        <v>151</v>
      </c>
      <c r="E303" s="264" t="s">
        <v>1</v>
      </c>
      <c r="F303" s="265" t="s">
        <v>173</v>
      </c>
      <c r="G303" s="263"/>
      <c r="H303" s="266">
        <v>13.135999999999999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2" t="s">
        <v>151</v>
      </c>
      <c r="AU303" s="272" t="s">
        <v>149</v>
      </c>
      <c r="AV303" s="15" t="s">
        <v>148</v>
      </c>
      <c r="AW303" s="15" t="s">
        <v>30</v>
      </c>
      <c r="AX303" s="15" t="s">
        <v>81</v>
      </c>
      <c r="AY303" s="272" t="s">
        <v>141</v>
      </c>
    </row>
    <row r="304" s="2" customFormat="1" ht="24.15" customHeight="1">
      <c r="A304" s="38"/>
      <c r="B304" s="39"/>
      <c r="C304" s="215" t="s">
        <v>296</v>
      </c>
      <c r="D304" s="215" t="s">
        <v>144</v>
      </c>
      <c r="E304" s="216" t="s">
        <v>297</v>
      </c>
      <c r="F304" s="217" t="s">
        <v>298</v>
      </c>
      <c r="G304" s="218" t="s">
        <v>277</v>
      </c>
      <c r="H304" s="219">
        <v>0.52500000000000002</v>
      </c>
      <c r="I304" s="220"/>
      <c r="J304" s="221">
        <f>ROUND(I304*H304,2)</f>
        <v>0</v>
      </c>
      <c r="K304" s="222"/>
      <c r="L304" s="44"/>
      <c r="M304" s="223" t="s">
        <v>1</v>
      </c>
      <c r="N304" s="224" t="s">
        <v>39</v>
      </c>
      <c r="O304" s="91"/>
      <c r="P304" s="225">
        <f>O304*H304</f>
        <v>0</v>
      </c>
      <c r="Q304" s="225">
        <v>0.19500000000000001</v>
      </c>
      <c r="R304" s="225">
        <f>Q304*H304</f>
        <v>0.10237500000000001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148</v>
      </c>
      <c r="AT304" s="227" t="s">
        <v>144</v>
      </c>
      <c r="AU304" s="227" t="s">
        <v>149</v>
      </c>
      <c r="AY304" s="17" t="s">
        <v>141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149</v>
      </c>
      <c r="BK304" s="228">
        <f>ROUND(I304*H304,2)</f>
        <v>0</v>
      </c>
      <c r="BL304" s="17" t="s">
        <v>148</v>
      </c>
      <c r="BM304" s="227" t="s">
        <v>299</v>
      </c>
    </row>
    <row r="305" s="13" customFormat="1">
      <c r="A305" s="13"/>
      <c r="B305" s="229"/>
      <c r="C305" s="230"/>
      <c r="D305" s="231" t="s">
        <v>151</v>
      </c>
      <c r="E305" s="232" t="s">
        <v>1</v>
      </c>
      <c r="F305" s="233" t="s">
        <v>279</v>
      </c>
      <c r="G305" s="230"/>
      <c r="H305" s="232" t="s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151</v>
      </c>
      <c r="AU305" s="239" t="s">
        <v>149</v>
      </c>
      <c r="AV305" s="13" t="s">
        <v>81</v>
      </c>
      <c r="AW305" s="13" t="s">
        <v>30</v>
      </c>
      <c r="AX305" s="13" t="s">
        <v>73</v>
      </c>
      <c r="AY305" s="239" t="s">
        <v>141</v>
      </c>
    </row>
    <row r="306" s="14" customFormat="1">
      <c r="A306" s="14"/>
      <c r="B306" s="240"/>
      <c r="C306" s="241"/>
      <c r="D306" s="231" t="s">
        <v>151</v>
      </c>
      <c r="E306" s="242" t="s">
        <v>1</v>
      </c>
      <c r="F306" s="243" t="s">
        <v>300</v>
      </c>
      <c r="G306" s="241"/>
      <c r="H306" s="244">
        <v>0.29999999999999999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151</v>
      </c>
      <c r="AU306" s="250" t="s">
        <v>149</v>
      </c>
      <c r="AV306" s="14" t="s">
        <v>149</v>
      </c>
      <c r="AW306" s="14" t="s">
        <v>30</v>
      </c>
      <c r="AX306" s="14" t="s">
        <v>73</v>
      </c>
      <c r="AY306" s="250" t="s">
        <v>141</v>
      </c>
    </row>
    <row r="307" s="13" customFormat="1">
      <c r="A307" s="13"/>
      <c r="B307" s="229"/>
      <c r="C307" s="230"/>
      <c r="D307" s="231" t="s">
        <v>151</v>
      </c>
      <c r="E307" s="232" t="s">
        <v>1</v>
      </c>
      <c r="F307" s="233" t="s">
        <v>227</v>
      </c>
      <c r="G307" s="230"/>
      <c r="H307" s="232" t="s">
        <v>1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9" t="s">
        <v>151</v>
      </c>
      <c r="AU307" s="239" t="s">
        <v>149</v>
      </c>
      <c r="AV307" s="13" t="s">
        <v>81</v>
      </c>
      <c r="AW307" s="13" t="s">
        <v>30</v>
      </c>
      <c r="AX307" s="13" t="s">
        <v>73</v>
      </c>
      <c r="AY307" s="239" t="s">
        <v>141</v>
      </c>
    </row>
    <row r="308" s="14" customFormat="1">
      <c r="A308" s="14"/>
      <c r="B308" s="240"/>
      <c r="C308" s="241"/>
      <c r="D308" s="231" t="s">
        <v>151</v>
      </c>
      <c r="E308" s="242" t="s">
        <v>1</v>
      </c>
      <c r="F308" s="243" t="s">
        <v>301</v>
      </c>
      <c r="G308" s="241"/>
      <c r="H308" s="244">
        <v>0.074999999999999997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0" t="s">
        <v>151</v>
      </c>
      <c r="AU308" s="250" t="s">
        <v>149</v>
      </c>
      <c r="AV308" s="14" t="s">
        <v>149</v>
      </c>
      <c r="AW308" s="14" t="s">
        <v>30</v>
      </c>
      <c r="AX308" s="14" t="s">
        <v>73</v>
      </c>
      <c r="AY308" s="250" t="s">
        <v>141</v>
      </c>
    </row>
    <row r="309" s="13" customFormat="1">
      <c r="A309" s="13"/>
      <c r="B309" s="229"/>
      <c r="C309" s="230"/>
      <c r="D309" s="231" t="s">
        <v>151</v>
      </c>
      <c r="E309" s="232" t="s">
        <v>1</v>
      </c>
      <c r="F309" s="233" t="s">
        <v>225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151</v>
      </c>
      <c r="AU309" s="239" t="s">
        <v>149</v>
      </c>
      <c r="AV309" s="13" t="s">
        <v>81</v>
      </c>
      <c r="AW309" s="13" t="s">
        <v>30</v>
      </c>
      <c r="AX309" s="13" t="s">
        <v>73</v>
      </c>
      <c r="AY309" s="239" t="s">
        <v>141</v>
      </c>
    </row>
    <row r="310" s="14" customFormat="1">
      <c r="A310" s="14"/>
      <c r="B310" s="240"/>
      <c r="C310" s="241"/>
      <c r="D310" s="231" t="s">
        <v>151</v>
      </c>
      <c r="E310" s="242" t="s">
        <v>1</v>
      </c>
      <c r="F310" s="243" t="s">
        <v>302</v>
      </c>
      <c r="G310" s="241"/>
      <c r="H310" s="244">
        <v>0.14999999999999999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151</v>
      </c>
      <c r="AU310" s="250" t="s">
        <v>149</v>
      </c>
      <c r="AV310" s="14" t="s">
        <v>149</v>
      </c>
      <c r="AW310" s="14" t="s">
        <v>30</v>
      </c>
      <c r="AX310" s="14" t="s">
        <v>73</v>
      </c>
      <c r="AY310" s="250" t="s">
        <v>141</v>
      </c>
    </row>
    <row r="311" s="15" customFormat="1">
      <c r="A311" s="15"/>
      <c r="B311" s="262"/>
      <c r="C311" s="263"/>
      <c r="D311" s="231" t="s">
        <v>151</v>
      </c>
      <c r="E311" s="264" t="s">
        <v>1</v>
      </c>
      <c r="F311" s="265" t="s">
        <v>173</v>
      </c>
      <c r="G311" s="263"/>
      <c r="H311" s="266">
        <v>0.52500000000000002</v>
      </c>
      <c r="I311" s="267"/>
      <c r="J311" s="263"/>
      <c r="K311" s="263"/>
      <c r="L311" s="268"/>
      <c r="M311" s="269"/>
      <c r="N311" s="270"/>
      <c r="O311" s="270"/>
      <c r="P311" s="270"/>
      <c r="Q311" s="270"/>
      <c r="R311" s="270"/>
      <c r="S311" s="270"/>
      <c r="T311" s="271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2" t="s">
        <v>151</v>
      </c>
      <c r="AU311" s="272" t="s">
        <v>149</v>
      </c>
      <c r="AV311" s="15" t="s">
        <v>148</v>
      </c>
      <c r="AW311" s="15" t="s">
        <v>30</v>
      </c>
      <c r="AX311" s="15" t="s">
        <v>81</v>
      </c>
      <c r="AY311" s="272" t="s">
        <v>141</v>
      </c>
    </row>
    <row r="312" s="2" customFormat="1" ht="24.15" customHeight="1">
      <c r="A312" s="38"/>
      <c r="B312" s="39"/>
      <c r="C312" s="215" t="s">
        <v>303</v>
      </c>
      <c r="D312" s="215" t="s">
        <v>144</v>
      </c>
      <c r="E312" s="216" t="s">
        <v>304</v>
      </c>
      <c r="F312" s="217" t="s">
        <v>305</v>
      </c>
      <c r="G312" s="218" t="s">
        <v>162</v>
      </c>
      <c r="H312" s="219">
        <v>2</v>
      </c>
      <c r="I312" s="220"/>
      <c r="J312" s="221">
        <f>ROUND(I312*H312,2)</f>
        <v>0</v>
      </c>
      <c r="K312" s="222"/>
      <c r="L312" s="44"/>
      <c r="M312" s="223" t="s">
        <v>1</v>
      </c>
      <c r="N312" s="224" t="s">
        <v>39</v>
      </c>
      <c r="O312" s="91"/>
      <c r="P312" s="225">
        <f>O312*H312</f>
        <v>0</v>
      </c>
      <c r="Q312" s="225">
        <v>0.017770000000000001</v>
      </c>
      <c r="R312" s="225">
        <f>Q312*H312</f>
        <v>0.035540000000000002</v>
      </c>
      <c r="S312" s="225">
        <v>0</v>
      </c>
      <c r="T312" s="226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7" t="s">
        <v>148</v>
      </c>
      <c r="AT312" s="227" t="s">
        <v>144</v>
      </c>
      <c r="AU312" s="227" t="s">
        <v>149</v>
      </c>
      <c r="AY312" s="17" t="s">
        <v>141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149</v>
      </c>
      <c r="BK312" s="228">
        <f>ROUND(I312*H312,2)</f>
        <v>0</v>
      </c>
      <c r="BL312" s="17" t="s">
        <v>148</v>
      </c>
      <c r="BM312" s="227" t="s">
        <v>306</v>
      </c>
    </row>
    <row r="313" s="13" customFormat="1">
      <c r="A313" s="13"/>
      <c r="B313" s="229"/>
      <c r="C313" s="230"/>
      <c r="D313" s="231" t="s">
        <v>151</v>
      </c>
      <c r="E313" s="232" t="s">
        <v>1</v>
      </c>
      <c r="F313" s="233" t="s">
        <v>307</v>
      </c>
      <c r="G313" s="230"/>
      <c r="H313" s="232" t="s">
        <v>1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9" t="s">
        <v>151</v>
      </c>
      <c r="AU313" s="239" t="s">
        <v>149</v>
      </c>
      <c r="AV313" s="13" t="s">
        <v>81</v>
      </c>
      <c r="AW313" s="13" t="s">
        <v>30</v>
      </c>
      <c r="AX313" s="13" t="s">
        <v>73</v>
      </c>
      <c r="AY313" s="239" t="s">
        <v>141</v>
      </c>
    </row>
    <row r="314" s="14" customFormat="1">
      <c r="A314" s="14"/>
      <c r="B314" s="240"/>
      <c r="C314" s="241"/>
      <c r="D314" s="231" t="s">
        <v>151</v>
      </c>
      <c r="E314" s="242" t="s">
        <v>1</v>
      </c>
      <c r="F314" s="243" t="s">
        <v>308</v>
      </c>
      <c r="G314" s="241"/>
      <c r="H314" s="244">
        <v>2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0" t="s">
        <v>151</v>
      </c>
      <c r="AU314" s="250" t="s">
        <v>149</v>
      </c>
      <c r="AV314" s="14" t="s">
        <v>149</v>
      </c>
      <c r="AW314" s="14" t="s">
        <v>30</v>
      </c>
      <c r="AX314" s="14" t="s">
        <v>81</v>
      </c>
      <c r="AY314" s="250" t="s">
        <v>141</v>
      </c>
    </row>
    <row r="315" s="2" customFormat="1" ht="24.15" customHeight="1">
      <c r="A315" s="38"/>
      <c r="B315" s="39"/>
      <c r="C315" s="251" t="s">
        <v>309</v>
      </c>
      <c r="D315" s="251" t="s">
        <v>154</v>
      </c>
      <c r="E315" s="252" t="s">
        <v>310</v>
      </c>
      <c r="F315" s="253" t="s">
        <v>311</v>
      </c>
      <c r="G315" s="254" t="s">
        <v>162</v>
      </c>
      <c r="H315" s="255">
        <v>2</v>
      </c>
      <c r="I315" s="256"/>
      <c r="J315" s="257">
        <f>ROUND(I315*H315,2)</f>
        <v>0</v>
      </c>
      <c r="K315" s="258"/>
      <c r="L315" s="259"/>
      <c r="M315" s="260" t="s">
        <v>1</v>
      </c>
      <c r="N315" s="261" t="s">
        <v>39</v>
      </c>
      <c r="O315" s="91"/>
      <c r="P315" s="225">
        <f>O315*H315</f>
        <v>0</v>
      </c>
      <c r="Q315" s="225">
        <v>0.014890000000000001</v>
      </c>
      <c r="R315" s="225">
        <f>Q315*H315</f>
        <v>0.029780000000000001</v>
      </c>
      <c r="S315" s="225">
        <v>0</v>
      </c>
      <c r="T315" s="22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7" t="s">
        <v>157</v>
      </c>
      <c r="AT315" s="227" t="s">
        <v>154</v>
      </c>
      <c r="AU315" s="227" t="s">
        <v>149</v>
      </c>
      <c r="AY315" s="17" t="s">
        <v>141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149</v>
      </c>
      <c r="BK315" s="228">
        <f>ROUND(I315*H315,2)</f>
        <v>0</v>
      </c>
      <c r="BL315" s="17" t="s">
        <v>148</v>
      </c>
      <c r="BM315" s="227" t="s">
        <v>312</v>
      </c>
    </row>
    <row r="316" s="12" customFormat="1" ht="22.8" customHeight="1">
      <c r="A316" s="12"/>
      <c r="B316" s="199"/>
      <c r="C316" s="200"/>
      <c r="D316" s="201" t="s">
        <v>72</v>
      </c>
      <c r="E316" s="213" t="s">
        <v>205</v>
      </c>
      <c r="F316" s="213" t="s">
        <v>313</v>
      </c>
      <c r="G316" s="200"/>
      <c r="H316" s="200"/>
      <c r="I316" s="203"/>
      <c r="J316" s="214">
        <f>BK316</f>
        <v>0</v>
      </c>
      <c r="K316" s="200"/>
      <c r="L316" s="205"/>
      <c r="M316" s="206"/>
      <c r="N316" s="207"/>
      <c r="O316" s="207"/>
      <c r="P316" s="208">
        <f>SUM(P317:P443)</f>
        <v>0</v>
      </c>
      <c r="Q316" s="207"/>
      <c r="R316" s="208">
        <f>SUM(R317:R443)</f>
        <v>0.0025873200000000006</v>
      </c>
      <c r="S316" s="207"/>
      <c r="T316" s="209">
        <f>SUM(T317:T443)</f>
        <v>4.417681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0" t="s">
        <v>81</v>
      </c>
      <c r="AT316" s="211" t="s">
        <v>72</v>
      </c>
      <c r="AU316" s="211" t="s">
        <v>81</v>
      </c>
      <c r="AY316" s="210" t="s">
        <v>141</v>
      </c>
      <c r="BK316" s="212">
        <f>SUM(BK317:BK443)</f>
        <v>0</v>
      </c>
    </row>
    <row r="317" s="2" customFormat="1" ht="33" customHeight="1">
      <c r="A317" s="38"/>
      <c r="B317" s="39"/>
      <c r="C317" s="215" t="s">
        <v>314</v>
      </c>
      <c r="D317" s="215" t="s">
        <v>144</v>
      </c>
      <c r="E317" s="216" t="s">
        <v>315</v>
      </c>
      <c r="F317" s="217" t="s">
        <v>316</v>
      </c>
      <c r="G317" s="218" t="s">
        <v>168</v>
      </c>
      <c r="H317" s="219">
        <v>61.847999999999999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39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148</v>
      </c>
      <c r="AT317" s="227" t="s">
        <v>144</v>
      </c>
      <c r="AU317" s="227" t="s">
        <v>149</v>
      </c>
      <c r="AY317" s="17" t="s">
        <v>141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149</v>
      </c>
      <c r="BK317" s="228">
        <f>ROUND(I317*H317,2)</f>
        <v>0</v>
      </c>
      <c r="BL317" s="17" t="s">
        <v>148</v>
      </c>
      <c r="BM317" s="227" t="s">
        <v>317</v>
      </c>
    </row>
    <row r="318" s="13" customFormat="1">
      <c r="A318" s="13"/>
      <c r="B318" s="229"/>
      <c r="C318" s="230"/>
      <c r="D318" s="231" t="s">
        <v>151</v>
      </c>
      <c r="E318" s="232" t="s">
        <v>1</v>
      </c>
      <c r="F318" s="233" t="s">
        <v>190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151</v>
      </c>
      <c r="AU318" s="239" t="s">
        <v>149</v>
      </c>
      <c r="AV318" s="13" t="s">
        <v>81</v>
      </c>
      <c r="AW318" s="13" t="s">
        <v>30</v>
      </c>
      <c r="AX318" s="13" t="s">
        <v>73</v>
      </c>
      <c r="AY318" s="239" t="s">
        <v>141</v>
      </c>
    </row>
    <row r="319" s="14" customFormat="1">
      <c r="A319" s="14"/>
      <c r="B319" s="240"/>
      <c r="C319" s="241"/>
      <c r="D319" s="231" t="s">
        <v>151</v>
      </c>
      <c r="E319" s="242" t="s">
        <v>1</v>
      </c>
      <c r="F319" s="243" t="s">
        <v>191</v>
      </c>
      <c r="G319" s="241"/>
      <c r="H319" s="244">
        <v>8.5990000000000002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151</v>
      </c>
      <c r="AU319" s="250" t="s">
        <v>149</v>
      </c>
      <c r="AV319" s="14" t="s">
        <v>149</v>
      </c>
      <c r="AW319" s="14" t="s">
        <v>30</v>
      </c>
      <c r="AX319" s="14" t="s">
        <v>73</v>
      </c>
      <c r="AY319" s="250" t="s">
        <v>141</v>
      </c>
    </row>
    <row r="320" s="13" customFormat="1">
      <c r="A320" s="13"/>
      <c r="B320" s="229"/>
      <c r="C320" s="230"/>
      <c r="D320" s="231" t="s">
        <v>151</v>
      </c>
      <c r="E320" s="232" t="s">
        <v>1</v>
      </c>
      <c r="F320" s="233" t="s">
        <v>192</v>
      </c>
      <c r="G320" s="230"/>
      <c r="H320" s="232" t="s">
        <v>1</v>
      </c>
      <c r="I320" s="234"/>
      <c r="J320" s="230"/>
      <c r="K320" s="230"/>
      <c r="L320" s="235"/>
      <c r="M320" s="236"/>
      <c r="N320" s="237"/>
      <c r="O320" s="237"/>
      <c r="P320" s="237"/>
      <c r="Q320" s="237"/>
      <c r="R320" s="237"/>
      <c r="S320" s="237"/>
      <c r="T320" s="23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9" t="s">
        <v>151</v>
      </c>
      <c r="AU320" s="239" t="s">
        <v>149</v>
      </c>
      <c r="AV320" s="13" t="s">
        <v>81</v>
      </c>
      <c r="AW320" s="13" t="s">
        <v>30</v>
      </c>
      <c r="AX320" s="13" t="s">
        <v>73</v>
      </c>
      <c r="AY320" s="239" t="s">
        <v>141</v>
      </c>
    </row>
    <row r="321" s="14" customFormat="1">
      <c r="A321" s="14"/>
      <c r="B321" s="240"/>
      <c r="C321" s="241"/>
      <c r="D321" s="231" t="s">
        <v>151</v>
      </c>
      <c r="E321" s="242" t="s">
        <v>1</v>
      </c>
      <c r="F321" s="243" t="s">
        <v>193</v>
      </c>
      <c r="G321" s="241"/>
      <c r="H321" s="244">
        <v>1.1220000000000001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151</v>
      </c>
      <c r="AU321" s="250" t="s">
        <v>149</v>
      </c>
      <c r="AV321" s="14" t="s">
        <v>149</v>
      </c>
      <c r="AW321" s="14" t="s">
        <v>30</v>
      </c>
      <c r="AX321" s="14" t="s">
        <v>73</v>
      </c>
      <c r="AY321" s="250" t="s">
        <v>141</v>
      </c>
    </row>
    <row r="322" s="13" customFormat="1">
      <c r="A322" s="13"/>
      <c r="B322" s="229"/>
      <c r="C322" s="230"/>
      <c r="D322" s="231" t="s">
        <v>151</v>
      </c>
      <c r="E322" s="232" t="s">
        <v>1</v>
      </c>
      <c r="F322" s="233" t="s">
        <v>194</v>
      </c>
      <c r="G322" s="230"/>
      <c r="H322" s="232" t="s">
        <v>1</v>
      </c>
      <c r="I322" s="234"/>
      <c r="J322" s="230"/>
      <c r="K322" s="230"/>
      <c r="L322" s="235"/>
      <c r="M322" s="236"/>
      <c r="N322" s="237"/>
      <c r="O322" s="237"/>
      <c r="P322" s="237"/>
      <c r="Q322" s="237"/>
      <c r="R322" s="237"/>
      <c r="S322" s="237"/>
      <c r="T322" s="23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9" t="s">
        <v>151</v>
      </c>
      <c r="AU322" s="239" t="s">
        <v>149</v>
      </c>
      <c r="AV322" s="13" t="s">
        <v>81</v>
      </c>
      <c r="AW322" s="13" t="s">
        <v>30</v>
      </c>
      <c r="AX322" s="13" t="s">
        <v>73</v>
      </c>
      <c r="AY322" s="239" t="s">
        <v>141</v>
      </c>
    </row>
    <row r="323" s="14" customFormat="1">
      <c r="A323" s="14"/>
      <c r="B323" s="240"/>
      <c r="C323" s="241"/>
      <c r="D323" s="231" t="s">
        <v>151</v>
      </c>
      <c r="E323" s="242" t="s">
        <v>1</v>
      </c>
      <c r="F323" s="243" t="s">
        <v>195</v>
      </c>
      <c r="G323" s="241"/>
      <c r="H323" s="244">
        <v>3.0409999999999999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0" t="s">
        <v>151</v>
      </c>
      <c r="AU323" s="250" t="s">
        <v>149</v>
      </c>
      <c r="AV323" s="14" t="s">
        <v>149</v>
      </c>
      <c r="AW323" s="14" t="s">
        <v>30</v>
      </c>
      <c r="AX323" s="14" t="s">
        <v>73</v>
      </c>
      <c r="AY323" s="250" t="s">
        <v>141</v>
      </c>
    </row>
    <row r="324" s="13" customFormat="1">
      <c r="A324" s="13"/>
      <c r="B324" s="229"/>
      <c r="C324" s="230"/>
      <c r="D324" s="231" t="s">
        <v>151</v>
      </c>
      <c r="E324" s="232" t="s">
        <v>1</v>
      </c>
      <c r="F324" s="233" t="s">
        <v>196</v>
      </c>
      <c r="G324" s="230"/>
      <c r="H324" s="232" t="s">
        <v>1</v>
      </c>
      <c r="I324" s="234"/>
      <c r="J324" s="230"/>
      <c r="K324" s="230"/>
      <c r="L324" s="235"/>
      <c r="M324" s="236"/>
      <c r="N324" s="237"/>
      <c r="O324" s="237"/>
      <c r="P324" s="237"/>
      <c r="Q324" s="237"/>
      <c r="R324" s="237"/>
      <c r="S324" s="237"/>
      <c r="T324" s="23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9" t="s">
        <v>151</v>
      </c>
      <c r="AU324" s="239" t="s">
        <v>149</v>
      </c>
      <c r="AV324" s="13" t="s">
        <v>81</v>
      </c>
      <c r="AW324" s="13" t="s">
        <v>30</v>
      </c>
      <c r="AX324" s="13" t="s">
        <v>73</v>
      </c>
      <c r="AY324" s="239" t="s">
        <v>141</v>
      </c>
    </row>
    <row r="325" s="14" customFormat="1">
      <c r="A325" s="14"/>
      <c r="B325" s="240"/>
      <c r="C325" s="241"/>
      <c r="D325" s="231" t="s">
        <v>151</v>
      </c>
      <c r="E325" s="242" t="s">
        <v>1</v>
      </c>
      <c r="F325" s="243" t="s">
        <v>197</v>
      </c>
      <c r="G325" s="241"/>
      <c r="H325" s="244">
        <v>13.135999999999999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0" t="s">
        <v>151</v>
      </c>
      <c r="AU325" s="250" t="s">
        <v>149</v>
      </c>
      <c r="AV325" s="14" t="s">
        <v>149</v>
      </c>
      <c r="AW325" s="14" t="s">
        <v>30</v>
      </c>
      <c r="AX325" s="14" t="s">
        <v>73</v>
      </c>
      <c r="AY325" s="250" t="s">
        <v>141</v>
      </c>
    </row>
    <row r="326" s="13" customFormat="1">
      <c r="A326" s="13"/>
      <c r="B326" s="229"/>
      <c r="C326" s="230"/>
      <c r="D326" s="231" t="s">
        <v>151</v>
      </c>
      <c r="E326" s="232" t="s">
        <v>1</v>
      </c>
      <c r="F326" s="233" t="s">
        <v>198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151</v>
      </c>
      <c r="AU326" s="239" t="s">
        <v>149</v>
      </c>
      <c r="AV326" s="13" t="s">
        <v>81</v>
      </c>
      <c r="AW326" s="13" t="s">
        <v>30</v>
      </c>
      <c r="AX326" s="13" t="s">
        <v>73</v>
      </c>
      <c r="AY326" s="239" t="s">
        <v>141</v>
      </c>
    </row>
    <row r="327" s="14" customFormat="1">
      <c r="A327" s="14"/>
      <c r="B327" s="240"/>
      <c r="C327" s="241"/>
      <c r="D327" s="231" t="s">
        <v>151</v>
      </c>
      <c r="E327" s="242" t="s">
        <v>1</v>
      </c>
      <c r="F327" s="243" t="s">
        <v>199</v>
      </c>
      <c r="G327" s="241"/>
      <c r="H327" s="244">
        <v>20.309000000000001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151</v>
      </c>
      <c r="AU327" s="250" t="s">
        <v>149</v>
      </c>
      <c r="AV327" s="14" t="s">
        <v>149</v>
      </c>
      <c r="AW327" s="14" t="s">
        <v>30</v>
      </c>
      <c r="AX327" s="14" t="s">
        <v>73</v>
      </c>
      <c r="AY327" s="250" t="s">
        <v>141</v>
      </c>
    </row>
    <row r="328" s="13" customFormat="1">
      <c r="A328" s="13"/>
      <c r="B328" s="229"/>
      <c r="C328" s="230"/>
      <c r="D328" s="231" t="s">
        <v>151</v>
      </c>
      <c r="E328" s="232" t="s">
        <v>1</v>
      </c>
      <c r="F328" s="233" t="s">
        <v>200</v>
      </c>
      <c r="G328" s="230"/>
      <c r="H328" s="232" t="s">
        <v>1</v>
      </c>
      <c r="I328" s="234"/>
      <c r="J328" s="230"/>
      <c r="K328" s="230"/>
      <c r="L328" s="235"/>
      <c r="M328" s="236"/>
      <c r="N328" s="237"/>
      <c r="O328" s="237"/>
      <c r="P328" s="237"/>
      <c r="Q328" s="237"/>
      <c r="R328" s="237"/>
      <c r="S328" s="237"/>
      <c r="T328" s="23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9" t="s">
        <v>151</v>
      </c>
      <c r="AU328" s="239" t="s">
        <v>149</v>
      </c>
      <c r="AV328" s="13" t="s">
        <v>81</v>
      </c>
      <c r="AW328" s="13" t="s">
        <v>30</v>
      </c>
      <c r="AX328" s="13" t="s">
        <v>73</v>
      </c>
      <c r="AY328" s="239" t="s">
        <v>141</v>
      </c>
    </row>
    <row r="329" s="14" customFormat="1">
      <c r="A329" s="14"/>
      <c r="B329" s="240"/>
      <c r="C329" s="241"/>
      <c r="D329" s="231" t="s">
        <v>151</v>
      </c>
      <c r="E329" s="242" t="s">
        <v>1</v>
      </c>
      <c r="F329" s="243" t="s">
        <v>201</v>
      </c>
      <c r="G329" s="241"/>
      <c r="H329" s="244">
        <v>15.641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0" t="s">
        <v>151</v>
      </c>
      <c r="AU329" s="250" t="s">
        <v>149</v>
      </c>
      <c r="AV329" s="14" t="s">
        <v>149</v>
      </c>
      <c r="AW329" s="14" t="s">
        <v>30</v>
      </c>
      <c r="AX329" s="14" t="s">
        <v>73</v>
      </c>
      <c r="AY329" s="250" t="s">
        <v>141</v>
      </c>
    </row>
    <row r="330" s="15" customFormat="1">
      <c r="A330" s="15"/>
      <c r="B330" s="262"/>
      <c r="C330" s="263"/>
      <c r="D330" s="231" t="s">
        <v>151</v>
      </c>
      <c r="E330" s="264" t="s">
        <v>1</v>
      </c>
      <c r="F330" s="265" t="s">
        <v>173</v>
      </c>
      <c r="G330" s="263"/>
      <c r="H330" s="266">
        <v>61.847999999999999</v>
      </c>
      <c r="I330" s="267"/>
      <c r="J330" s="263"/>
      <c r="K330" s="263"/>
      <c r="L330" s="268"/>
      <c r="M330" s="269"/>
      <c r="N330" s="270"/>
      <c r="O330" s="270"/>
      <c r="P330" s="270"/>
      <c r="Q330" s="270"/>
      <c r="R330" s="270"/>
      <c r="S330" s="270"/>
      <c r="T330" s="271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2" t="s">
        <v>151</v>
      </c>
      <c r="AU330" s="272" t="s">
        <v>149</v>
      </c>
      <c r="AV330" s="15" t="s">
        <v>148</v>
      </c>
      <c r="AW330" s="15" t="s">
        <v>30</v>
      </c>
      <c r="AX330" s="15" t="s">
        <v>81</v>
      </c>
      <c r="AY330" s="272" t="s">
        <v>141</v>
      </c>
    </row>
    <row r="331" s="2" customFormat="1" ht="24.15" customHeight="1">
      <c r="A331" s="38"/>
      <c r="B331" s="39"/>
      <c r="C331" s="215" t="s">
        <v>318</v>
      </c>
      <c r="D331" s="215" t="s">
        <v>144</v>
      </c>
      <c r="E331" s="216" t="s">
        <v>319</v>
      </c>
      <c r="F331" s="217" t="s">
        <v>320</v>
      </c>
      <c r="G331" s="218" t="s">
        <v>168</v>
      </c>
      <c r="H331" s="219">
        <v>64.683000000000007</v>
      </c>
      <c r="I331" s="220"/>
      <c r="J331" s="221">
        <f>ROUND(I331*H331,2)</f>
        <v>0</v>
      </c>
      <c r="K331" s="222"/>
      <c r="L331" s="44"/>
      <c r="M331" s="223" t="s">
        <v>1</v>
      </c>
      <c r="N331" s="224" t="s">
        <v>39</v>
      </c>
      <c r="O331" s="91"/>
      <c r="P331" s="225">
        <f>O331*H331</f>
        <v>0</v>
      </c>
      <c r="Q331" s="225">
        <v>4.0000000000000003E-05</v>
      </c>
      <c r="R331" s="225">
        <f>Q331*H331</f>
        <v>0.0025873200000000006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148</v>
      </c>
      <c r="AT331" s="227" t="s">
        <v>144</v>
      </c>
      <c r="AU331" s="227" t="s">
        <v>149</v>
      </c>
      <c r="AY331" s="17" t="s">
        <v>141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149</v>
      </c>
      <c r="BK331" s="228">
        <f>ROUND(I331*H331,2)</f>
        <v>0</v>
      </c>
      <c r="BL331" s="17" t="s">
        <v>148</v>
      </c>
      <c r="BM331" s="227" t="s">
        <v>321</v>
      </c>
    </row>
    <row r="332" s="13" customFormat="1">
      <c r="A332" s="13"/>
      <c r="B332" s="229"/>
      <c r="C332" s="230"/>
      <c r="D332" s="231" t="s">
        <v>151</v>
      </c>
      <c r="E332" s="232" t="s">
        <v>1</v>
      </c>
      <c r="F332" s="233" t="s">
        <v>190</v>
      </c>
      <c r="G332" s="230"/>
      <c r="H332" s="232" t="s">
        <v>1</v>
      </c>
      <c r="I332" s="234"/>
      <c r="J332" s="230"/>
      <c r="K332" s="230"/>
      <c r="L332" s="235"/>
      <c r="M332" s="236"/>
      <c r="N332" s="237"/>
      <c r="O332" s="237"/>
      <c r="P332" s="237"/>
      <c r="Q332" s="237"/>
      <c r="R332" s="237"/>
      <c r="S332" s="237"/>
      <c r="T332" s="23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9" t="s">
        <v>151</v>
      </c>
      <c r="AU332" s="239" t="s">
        <v>149</v>
      </c>
      <c r="AV332" s="13" t="s">
        <v>81</v>
      </c>
      <c r="AW332" s="13" t="s">
        <v>30</v>
      </c>
      <c r="AX332" s="13" t="s">
        <v>73</v>
      </c>
      <c r="AY332" s="239" t="s">
        <v>141</v>
      </c>
    </row>
    <row r="333" s="14" customFormat="1">
      <c r="A333" s="14"/>
      <c r="B333" s="240"/>
      <c r="C333" s="241"/>
      <c r="D333" s="231" t="s">
        <v>151</v>
      </c>
      <c r="E333" s="242" t="s">
        <v>1</v>
      </c>
      <c r="F333" s="243" t="s">
        <v>191</v>
      </c>
      <c r="G333" s="241"/>
      <c r="H333" s="244">
        <v>8.5990000000000002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0" t="s">
        <v>151</v>
      </c>
      <c r="AU333" s="250" t="s">
        <v>149</v>
      </c>
      <c r="AV333" s="14" t="s">
        <v>149</v>
      </c>
      <c r="AW333" s="14" t="s">
        <v>30</v>
      </c>
      <c r="AX333" s="14" t="s">
        <v>73</v>
      </c>
      <c r="AY333" s="250" t="s">
        <v>141</v>
      </c>
    </row>
    <row r="334" s="13" customFormat="1">
      <c r="A334" s="13"/>
      <c r="B334" s="229"/>
      <c r="C334" s="230"/>
      <c r="D334" s="231" t="s">
        <v>151</v>
      </c>
      <c r="E334" s="232" t="s">
        <v>1</v>
      </c>
      <c r="F334" s="233" t="s">
        <v>192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151</v>
      </c>
      <c r="AU334" s="239" t="s">
        <v>149</v>
      </c>
      <c r="AV334" s="13" t="s">
        <v>81</v>
      </c>
      <c r="AW334" s="13" t="s">
        <v>30</v>
      </c>
      <c r="AX334" s="13" t="s">
        <v>73</v>
      </c>
      <c r="AY334" s="239" t="s">
        <v>141</v>
      </c>
    </row>
    <row r="335" s="14" customFormat="1">
      <c r="A335" s="14"/>
      <c r="B335" s="240"/>
      <c r="C335" s="241"/>
      <c r="D335" s="231" t="s">
        <v>151</v>
      </c>
      <c r="E335" s="242" t="s">
        <v>1</v>
      </c>
      <c r="F335" s="243" t="s">
        <v>193</v>
      </c>
      <c r="G335" s="241"/>
      <c r="H335" s="244">
        <v>1.1220000000000001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151</v>
      </c>
      <c r="AU335" s="250" t="s">
        <v>149</v>
      </c>
      <c r="AV335" s="14" t="s">
        <v>149</v>
      </c>
      <c r="AW335" s="14" t="s">
        <v>30</v>
      </c>
      <c r="AX335" s="14" t="s">
        <v>73</v>
      </c>
      <c r="AY335" s="250" t="s">
        <v>141</v>
      </c>
    </row>
    <row r="336" s="13" customFormat="1">
      <c r="A336" s="13"/>
      <c r="B336" s="229"/>
      <c r="C336" s="230"/>
      <c r="D336" s="231" t="s">
        <v>151</v>
      </c>
      <c r="E336" s="232" t="s">
        <v>1</v>
      </c>
      <c r="F336" s="233" t="s">
        <v>194</v>
      </c>
      <c r="G336" s="230"/>
      <c r="H336" s="232" t="s">
        <v>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9" t="s">
        <v>151</v>
      </c>
      <c r="AU336" s="239" t="s">
        <v>149</v>
      </c>
      <c r="AV336" s="13" t="s">
        <v>81</v>
      </c>
      <c r="AW336" s="13" t="s">
        <v>30</v>
      </c>
      <c r="AX336" s="13" t="s">
        <v>73</v>
      </c>
      <c r="AY336" s="239" t="s">
        <v>141</v>
      </c>
    </row>
    <row r="337" s="14" customFormat="1">
      <c r="A337" s="14"/>
      <c r="B337" s="240"/>
      <c r="C337" s="241"/>
      <c r="D337" s="231" t="s">
        <v>151</v>
      </c>
      <c r="E337" s="242" t="s">
        <v>1</v>
      </c>
      <c r="F337" s="243" t="s">
        <v>195</v>
      </c>
      <c r="G337" s="241"/>
      <c r="H337" s="244">
        <v>3.0409999999999999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151</v>
      </c>
      <c r="AU337" s="250" t="s">
        <v>149</v>
      </c>
      <c r="AV337" s="14" t="s">
        <v>149</v>
      </c>
      <c r="AW337" s="14" t="s">
        <v>30</v>
      </c>
      <c r="AX337" s="14" t="s">
        <v>73</v>
      </c>
      <c r="AY337" s="250" t="s">
        <v>141</v>
      </c>
    </row>
    <row r="338" s="13" customFormat="1">
      <c r="A338" s="13"/>
      <c r="B338" s="229"/>
      <c r="C338" s="230"/>
      <c r="D338" s="231" t="s">
        <v>151</v>
      </c>
      <c r="E338" s="232" t="s">
        <v>1</v>
      </c>
      <c r="F338" s="233" t="s">
        <v>196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151</v>
      </c>
      <c r="AU338" s="239" t="s">
        <v>149</v>
      </c>
      <c r="AV338" s="13" t="s">
        <v>81</v>
      </c>
      <c r="AW338" s="13" t="s">
        <v>30</v>
      </c>
      <c r="AX338" s="13" t="s">
        <v>73</v>
      </c>
      <c r="AY338" s="239" t="s">
        <v>141</v>
      </c>
    </row>
    <row r="339" s="14" customFormat="1">
      <c r="A339" s="14"/>
      <c r="B339" s="240"/>
      <c r="C339" s="241"/>
      <c r="D339" s="231" t="s">
        <v>151</v>
      </c>
      <c r="E339" s="242" t="s">
        <v>1</v>
      </c>
      <c r="F339" s="243" t="s">
        <v>197</v>
      </c>
      <c r="G339" s="241"/>
      <c r="H339" s="244">
        <v>13.135999999999999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151</v>
      </c>
      <c r="AU339" s="250" t="s">
        <v>149</v>
      </c>
      <c r="AV339" s="14" t="s">
        <v>149</v>
      </c>
      <c r="AW339" s="14" t="s">
        <v>30</v>
      </c>
      <c r="AX339" s="14" t="s">
        <v>73</v>
      </c>
      <c r="AY339" s="250" t="s">
        <v>141</v>
      </c>
    </row>
    <row r="340" s="13" customFormat="1">
      <c r="A340" s="13"/>
      <c r="B340" s="229"/>
      <c r="C340" s="230"/>
      <c r="D340" s="231" t="s">
        <v>151</v>
      </c>
      <c r="E340" s="232" t="s">
        <v>1</v>
      </c>
      <c r="F340" s="233" t="s">
        <v>198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151</v>
      </c>
      <c r="AU340" s="239" t="s">
        <v>149</v>
      </c>
      <c r="AV340" s="13" t="s">
        <v>81</v>
      </c>
      <c r="AW340" s="13" t="s">
        <v>30</v>
      </c>
      <c r="AX340" s="13" t="s">
        <v>73</v>
      </c>
      <c r="AY340" s="239" t="s">
        <v>141</v>
      </c>
    </row>
    <row r="341" s="14" customFormat="1">
      <c r="A341" s="14"/>
      <c r="B341" s="240"/>
      <c r="C341" s="241"/>
      <c r="D341" s="231" t="s">
        <v>151</v>
      </c>
      <c r="E341" s="242" t="s">
        <v>1</v>
      </c>
      <c r="F341" s="243" t="s">
        <v>199</v>
      </c>
      <c r="G341" s="241"/>
      <c r="H341" s="244">
        <v>20.309000000000001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151</v>
      </c>
      <c r="AU341" s="250" t="s">
        <v>149</v>
      </c>
      <c r="AV341" s="14" t="s">
        <v>149</v>
      </c>
      <c r="AW341" s="14" t="s">
        <v>30</v>
      </c>
      <c r="AX341" s="14" t="s">
        <v>73</v>
      </c>
      <c r="AY341" s="250" t="s">
        <v>141</v>
      </c>
    </row>
    <row r="342" s="13" customFormat="1">
      <c r="A342" s="13"/>
      <c r="B342" s="229"/>
      <c r="C342" s="230"/>
      <c r="D342" s="231" t="s">
        <v>151</v>
      </c>
      <c r="E342" s="232" t="s">
        <v>1</v>
      </c>
      <c r="F342" s="233" t="s">
        <v>200</v>
      </c>
      <c r="G342" s="230"/>
      <c r="H342" s="232" t="s">
        <v>1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9" t="s">
        <v>151</v>
      </c>
      <c r="AU342" s="239" t="s">
        <v>149</v>
      </c>
      <c r="AV342" s="13" t="s">
        <v>81</v>
      </c>
      <c r="AW342" s="13" t="s">
        <v>30</v>
      </c>
      <c r="AX342" s="13" t="s">
        <v>73</v>
      </c>
      <c r="AY342" s="239" t="s">
        <v>141</v>
      </c>
    </row>
    <row r="343" s="14" customFormat="1">
      <c r="A343" s="14"/>
      <c r="B343" s="240"/>
      <c r="C343" s="241"/>
      <c r="D343" s="231" t="s">
        <v>151</v>
      </c>
      <c r="E343" s="242" t="s">
        <v>1</v>
      </c>
      <c r="F343" s="243" t="s">
        <v>201</v>
      </c>
      <c r="G343" s="241"/>
      <c r="H343" s="244">
        <v>15.641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0" t="s">
        <v>151</v>
      </c>
      <c r="AU343" s="250" t="s">
        <v>149</v>
      </c>
      <c r="AV343" s="14" t="s">
        <v>149</v>
      </c>
      <c r="AW343" s="14" t="s">
        <v>30</v>
      </c>
      <c r="AX343" s="14" t="s">
        <v>73</v>
      </c>
      <c r="AY343" s="250" t="s">
        <v>141</v>
      </c>
    </row>
    <row r="344" s="13" customFormat="1">
      <c r="A344" s="13"/>
      <c r="B344" s="229"/>
      <c r="C344" s="230"/>
      <c r="D344" s="231" t="s">
        <v>151</v>
      </c>
      <c r="E344" s="232" t="s">
        <v>1</v>
      </c>
      <c r="F344" s="233" t="s">
        <v>322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151</v>
      </c>
      <c r="AU344" s="239" t="s">
        <v>149</v>
      </c>
      <c r="AV344" s="13" t="s">
        <v>81</v>
      </c>
      <c r="AW344" s="13" t="s">
        <v>30</v>
      </c>
      <c r="AX344" s="13" t="s">
        <v>73</v>
      </c>
      <c r="AY344" s="239" t="s">
        <v>141</v>
      </c>
    </row>
    <row r="345" s="14" customFormat="1">
      <c r="A345" s="14"/>
      <c r="B345" s="240"/>
      <c r="C345" s="241"/>
      <c r="D345" s="231" t="s">
        <v>151</v>
      </c>
      <c r="E345" s="242" t="s">
        <v>1</v>
      </c>
      <c r="F345" s="243" t="s">
        <v>323</v>
      </c>
      <c r="G345" s="241"/>
      <c r="H345" s="244">
        <v>2.835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151</v>
      </c>
      <c r="AU345" s="250" t="s">
        <v>149</v>
      </c>
      <c r="AV345" s="14" t="s">
        <v>149</v>
      </c>
      <c r="AW345" s="14" t="s">
        <v>30</v>
      </c>
      <c r="AX345" s="14" t="s">
        <v>73</v>
      </c>
      <c r="AY345" s="250" t="s">
        <v>141</v>
      </c>
    </row>
    <row r="346" s="15" customFormat="1">
      <c r="A346" s="15"/>
      <c r="B346" s="262"/>
      <c r="C346" s="263"/>
      <c r="D346" s="231" t="s">
        <v>151</v>
      </c>
      <c r="E346" s="264" t="s">
        <v>1</v>
      </c>
      <c r="F346" s="265" t="s">
        <v>173</v>
      </c>
      <c r="G346" s="263"/>
      <c r="H346" s="266">
        <v>64.683000000000007</v>
      </c>
      <c r="I346" s="267"/>
      <c r="J346" s="263"/>
      <c r="K346" s="263"/>
      <c r="L346" s="268"/>
      <c r="M346" s="269"/>
      <c r="N346" s="270"/>
      <c r="O346" s="270"/>
      <c r="P346" s="270"/>
      <c r="Q346" s="270"/>
      <c r="R346" s="270"/>
      <c r="S346" s="270"/>
      <c r="T346" s="271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2" t="s">
        <v>151</v>
      </c>
      <c r="AU346" s="272" t="s">
        <v>149</v>
      </c>
      <c r="AV346" s="15" t="s">
        <v>148</v>
      </c>
      <c r="AW346" s="15" t="s">
        <v>30</v>
      </c>
      <c r="AX346" s="15" t="s">
        <v>81</v>
      </c>
      <c r="AY346" s="272" t="s">
        <v>141</v>
      </c>
    </row>
    <row r="347" s="2" customFormat="1" ht="16.5" customHeight="1">
      <c r="A347" s="38"/>
      <c r="B347" s="39"/>
      <c r="C347" s="215" t="s">
        <v>324</v>
      </c>
      <c r="D347" s="215" t="s">
        <v>144</v>
      </c>
      <c r="E347" s="216" t="s">
        <v>325</v>
      </c>
      <c r="F347" s="217" t="s">
        <v>326</v>
      </c>
      <c r="G347" s="218" t="s">
        <v>168</v>
      </c>
      <c r="H347" s="219">
        <v>4500</v>
      </c>
      <c r="I347" s="220"/>
      <c r="J347" s="221">
        <f>ROUND(I347*H347,2)</f>
        <v>0</v>
      </c>
      <c r="K347" s="222"/>
      <c r="L347" s="44"/>
      <c r="M347" s="223" t="s">
        <v>1</v>
      </c>
      <c r="N347" s="224" t="s">
        <v>39</v>
      </c>
      <c r="O347" s="91"/>
      <c r="P347" s="225">
        <f>O347*H347</f>
        <v>0</v>
      </c>
      <c r="Q347" s="225">
        <v>0</v>
      </c>
      <c r="R347" s="225">
        <f>Q347*H347</f>
        <v>0</v>
      </c>
      <c r="S347" s="225">
        <v>0</v>
      </c>
      <c r="T347" s="22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7" t="s">
        <v>148</v>
      </c>
      <c r="AT347" s="227" t="s">
        <v>144</v>
      </c>
      <c r="AU347" s="227" t="s">
        <v>149</v>
      </c>
      <c r="AY347" s="17" t="s">
        <v>141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149</v>
      </c>
      <c r="BK347" s="228">
        <f>ROUND(I347*H347,2)</f>
        <v>0</v>
      </c>
      <c r="BL347" s="17" t="s">
        <v>148</v>
      </c>
      <c r="BM347" s="227" t="s">
        <v>327</v>
      </c>
    </row>
    <row r="348" s="13" customFormat="1">
      <c r="A348" s="13"/>
      <c r="B348" s="229"/>
      <c r="C348" s="230"/>
      <c r="D348" s="231" t="s">
        <v>151</v>
      </c>
      <c r="E348" s="232" t="s">
        <v>1</v>
      </c>
      <c r="F348" s="233" t="s">
        <v>328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151</v>
      </c>
      <c r="AU348" s="239" t="s">
        <v>149</v>
      </c>
      <c r="AV348" s="13" t="s">
        <v>81</v>
      </c>
      <c r="AW348" s="13" t="s">
        <v>30</v>
      </c>
      <c r="AX348" s="13" t="s">
        <v>73</v>
      </c>
      <c r="AY348" s="239" t="s">
        <v>141</v>
      </c>
    </row>
    <row r="349" s="14" customFormat="1">
      <c r="A349" s="14"/>
      <c r="B349" s="240"/>
      <c r="C349" s="241"/>
      <c r="D349" s="231" t="s">
        <v>151</v>
      </c>
      <c r="E349" s="242" t="s">
        <v>1</v>
      </c>
      <c r="F349" s="243" t="s">
        <v>329</v>
      </c>
      <c r="G349" s="241"/>
      <c r="H349" s="244">
        <v>4500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151</v>
      </c>
      <c r="AU349" s="250" t="s">
        <v>149</v>
      </c>
      <c r="AV349" s="14" t="s">
        <v>149</v>
      </c>
      <c r="AW349" s="14" t="s">
        <v>30</v>
      </c>
      <c r="AX349" s="14" t="s">
        <v>81</v>
      </c>
      <c r="AY349" s="250" t="s">
        <v>141</v>
      </c>
    </row>
    <row r="350" s="2" customFormat="1" ht="24.15" customHeight="1">
      <c r="A350" s="38"/>
      <c r="B350" s="39"/>
      <c r="C350" s="215" t="s">
        <v>330</v>
      </c>
      <c r="D350" s="215" t="s">
        <v>144</v>
      </c>
      <c r="E350" s="216" t="s">
        <v>331</v>
      </c>
      <c r="F350" s="217" t="s">
        <v>332</v>
      </c>
      <c r="G350" s="218" t="s">
        <v>168</v>
      </c>
      <c r="H350" s="219">
        <v>3.75</v>
      </c>
      <c r="I350" s="220"/>
      <c r="J350" s="221">
        <f>ROUND(I350*H350,2)</f>
        <v>0</v>
      </c>
      <c r="K350" s="222"/>
      <c r="L350" s="44"/>
      <c r="M350" s="223" t="s">
        <v>1</v>
      </c>
      <c r="N350" s="224" t="s">
        <v>39</v>
      </c>
      <c r="O350" s="91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7" t="s">
        <v>148</v>
      </c>
      <c r="AT350" s="227" t="s">
        <v>144</v>
      </c>
      <c r="AU350" s="227" t="s">
        <v>149</v>
      </c>
      <c r="AY350" s="17" t="s">
        <v>141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7" t="s">
        <v>149</v>
      </c>
      <c r="BK350" s="228">
        <f>ROUND(I350*H350,2)</f>
        <v>0</v>
      </c>
      <c r="BL350" s="17" t="s">
        <v>148</v>
      </c>
      <c r="BM350" s="227" t="s">
        <v>333</v>
      </c>
    </row>
    <row r="351" s="13" customFormat="1">
      <c r="A351" s="13"/>
      <c r="B351" s="229"/>
      <c r="C351" s="230"/>
      <c r="D351" s="231" t="s">
        <v>151</v>
      </c>
      <c r="E351" s="232" t="s">
        <v>1</v>
      </c>
      <c r="F351" s="233" t="s">
        <v>322</v>
      </c>
      <c r="G351" s="230"/>
      <c r="H351" s="232" t="s">
        <v>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151</v>
      </c>
      <c r="AU351" s="239" t="s">
        <v>149</v>
      </c>
      <c r="AV351" s="13" t="s">
        <v>81</v>
      </c>
      <c r="AW351" s="13" t="s">
        <v>30</v>
      </c>
      <c r="AX351" s="13" t="s">
        <v>73</v>
      </c>
      <c r="AY351" s="239" t="s">
        <v>141</v>
      </c>
    </row>
    <row r="352" s="14" customFormat="1">
      <c r="A352" s="14"/>
      <c r="B352" s="240"/>
      <c r="C352" s="241"/>
      <c r="D352" s="231" t="s">
        <v>151</v>
      </c>
      <c r="E352" s="242" t="s">
        <v>1</v>
      </c>
      <c r="F352" s="243" t="s">
        <v>334</v>
      </c>
      <c r="G352" s="241"/>
      <c r="H352" s="244">
        <v>3.75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151</v>
      </c>
      <c r="AU352" s="250" t="s">
        <v>149</v>
      </c>
      <c r="AV352" s="14" t="s">
        <v>149</v>
      </c>
      <c r="AW352" s="14" t="s">
        <v>30</v>
      </c>
      <c r="AX352" s="14" t="s">
        <v>81</v>
      </c>
      <c r="AY352" s="250" t="s">
        <v>141</v>
      </c>
    </row>
    <row r="353" s="2" customFormat="1" ht="16.5" customHeight="1">
      <c r="A353" s="38"/>
      <c r="B353" s="39"/>
      <c r="C353" s="215" t="s">
        <v>335</v>
      </c>
      <c r="D353" s="215" t="s">
        <v>144</v>
      </c>
      <c r="E353" s="216" t="s">
        <v>336</v>
      </c>
      <c r="F353" s="217" t="s">
        <v>337</v>
      </c>
      <c r="G353" s="218" t="s">
        <v>168</v>
      </c>
      <c r="H353" s="219">
        <v>3.75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39</v>
      </c>
      <c r="O353" s="91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148</v>
      </c>
      <c r="AT353" s="227" t="s">
        <v>144</v>
      </c>
      <c r="AU353" s="227" t="s">
        <v>149</v>
      </c>
      <c r="AY353" s="17" t="s">
        <v>141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149</v>
      </c>
      <c r="BK353" s="228">
        <f>ROUND(I353*H353,2)</f>
        <v>0</v>
      </c>
      <c r="BL353" s="17" t="s">
        <v>148</v>
      </c>
      <c r="BM353" s="227" t="s">
        <v>338</v>
      </c>
    </row>
    <row r="354" s="13" customFormat="1">
      <c r="A354" s="13"/>
      <c r="B354" s="229"/>
      <c r="C354" s="230"/>
      <c r="D354" s="231" t="s">
        <v>151</v>
      </c>
      <c r="E354" s="232" t="s">
        <v>1</v>
      </c>
      <c r="F354" s="233" t="s">
        <v>322</v>
      </c>
      <c r="G354" s="230"/>
      <c r="H354" s="232" t="s">
        <v>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9" t="s">
        <v>151</v>
      </c>
      <c r="AU354" s="239" t="s">
        <v>149</v>
      </c>
      <c r="AV354" s="13" t="s">
        <v>81</v>
      </c>
      <c r="AW354" s="13" t="s">
        <v>30</v>
      </c>
      <c r="AX354" s="13" t="s">
        <v>73</v>
      </c>
      <c r="AY354" s="239" t="s">
        <v>141</v>
      </c>
    </row>
    <row r="355" s="14" customFormat="1">
      <c r="A355" s="14"/>
      <c r="B355" s="240"/>
      <c r="C355" s="241"/>
      <c r="D355" s="231" t="s">
        <v>151</v>
      </c>
      <c r="E355" s="242" t="s">
        <v>1</v>
      </c>
      <c r="F355" s="243" t="s">
        <v>334</v>
      </c>
      <c r="G355" s="241"/>
      <c r="H355" s="244">
        <v>3.75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0" t="s">
        <v>151</v>
      </c>
      <c r="AU355" s="250" t="s">
        <v>149</v>
      </c>
      <c r="AV355" s="14" t="s">
        <v>149</v>
      </c>
      <c r="AW355" s="14" t="s">
        <v>30</v>
      </c>
      <c r="AX355" s="14" t="s">
        <v>81</v>
      </c>
      <c r="AY355" s="250" t="s">
        <v>141</v>
      </c>
    </row>
    <row r="356" s="2" customFormat="1" ht="24.15" customHeight="1">
      <c r="A356" s="38"/>
      <c r="B356" s="39"/>
      <c r="C356" s="215" t="s">
        <v>264</v>
      </c>
      <c r="D356" s="215" t="s">
        <v>144</v>
      </c>
      <c r="E356" s="216" t="s">
        <v>339</v>
      </c>
      <c r="F356" s="217" t="s">
        <v>340</v>
      </c>
      <c r="G356" s="218" t="s">
        <v>168</v>
      </c>
      <c r="H356" s="219">
        <v>1.0800000000000001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0</v>
      </c>
      <c r="R356" s="225">
        <f>Q356*H356</f>
        <v>0</v>
      </c>
      <c r="S356" s="225">
        <v>0.20799999999999999</v>
      </c>
      <c r="T356" s="226">
        <f>S356*H356</f>
        <v>0.22464000000000001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148</v>
      </c>
      <c r="AT356" s="227" t="s">
        <v>144</v>
      </c>
      <c r="AU356" s="227" t="s">
        <v>149</v>
      </c>
      <c r="AY356" s="17" t="s">
        <v>141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149</v>
      </c>
      <c r="BK356" s="228">
        <f>ROUND(I356*H356,2)</f>
        <v>0</v>
      </c>
      <c r="BL356" s="17" t="s">
        <v>148</v>
      </c>
      <c r="BM356" s="227" t="s">
        <v>341</v>
      </c>
    </row>
    <row r="357" s="13" customFormat="1">
      <c r="A357" s="13"/>
      <c r="B357" s="229"/>
      <c r="C357" s="230"/>
      <c r="D357" s="231" t="s">
        <v>151</v>
      </c>
      <c r="E357" s="232" t="s">
        <v>1</v>
      </c>
      <c r="F357" s="233" t="s">
        <v>342</v>
      </c>
      <c r="G357" s="230"/>
      <c r="H357" s="232" t="s">
        <v>1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9" t="s">
        <v>151</v>
      </c>
      <c r="AU357" s="239" t="s">
        <v>149</v>
      </c>
      <c r="AV357" s="13" t="s">
        <v>81</v>
      </c>
      <c r="AW357" s="13" t="s">
        <v>30</v>
      </c>
      <c r="AX357" s="13" t="s">
        <v>73</v>
      </c>
      <c r="AY357" s="239" t="s">
        <v>141</v>
      </c>
    </row>
    <row r="358" s="14" customFormat="1">
      <c r="A358" s="14"/>
      <c r="B358" s="240"/>
      <c r="C358" s="241"/>
      <c r="D358" s="231" t="s">
        <v>151</v>
      </c>
      <c r="E358" s="242" t="s">
        <v>1</v>
      </c>
      <c r="F358" s="243" t="s">
        <v>343</v>
      </c>
      <c r="G358" s="241"/>
      <c r="H358" s="244">
        <v>1.0800000000000001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0" t="s">
        <v>151</v>
      </c>
      <c r="AU358" s="250" t="s">
        <v>149</v>
      </c>
      <c r="AV358" s="14" t="s">
        <v>149</v>
      </c>
      <c r="AW358" s="14" t="s">
        <v>30</v>
      </c>
      <c r="AX358" s="14" t="s">
        <v>81</v>
      </c>
      <c r="AY358" s="250" t="s">
        <v>141</v>
      </c>
    </row>
    <row r="359" s="2" customFormat="1" ht="37.8" customHeight="1">
      <c r="A359" s="38"/>
      <c r="B359" s="39"/>
      <c r="C359" s="215" t="s">
        <v>344</v>
      </c>
      <c r="D359" s="215" t="s">
        <v>144</v>
      </c>
      <c r="E359" s="216" t="s">
        <v>345</v>
      </c>
      <c r="F359" s="217" t="s">
        <v>346</v>
      </c>
      <c r="G359" s="218" t="s">
        <v>277</v>
      </c>
      <c r="H359" s="219">
        <v>0.20000000000000001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39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2.2000000000000002</v>
      </c>
      <c r="T359" s="226">
        <f>S359*H359</f>
        <v>0.44000000000000006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148</v>
      </c>
      <c r="AT359" s="227" t="s">
        <v>144</v>
      </c>
      <c r="AU359" s="227" t="s">
        <v>149</v>
      </c>
      <c r="AY359" s="17" t="s">
        <v>141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149</v>
      </c>
      <c r="BK359" s="228">
        <f>ROUND(I359*H359,2)</f>
        <v>0</v>
      </c>
      <c r="BL359" s="17" t="s">
        <v>148</v>
      </c>
      <c r="BM359" s="227" t="s">
        <v>347</v>
      </c>
    </row>
    <row r="360" s="13" customFormat="1">
      <c r="A360" s="13"/>
      <c r="B360" s="229"/>
      <c r="C360" s="230"/>
      <c r="D360" s="231" t="s">
        <v>151</v>
      </c>
      <c r="E360" s="232" t="s">
        <v>1</v>
      </c>
      <c r="F360" s="233" t="s">
        <v>279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151</v>
      </c>
      <c r="AU360" s="239" t="s">
        <v>149</v>
      </c>
      <c r="AV360" s="13" t="s">
        <v>81</v>
      </c>
      <c r="AW360" s="13" t="s">
        <v>30</v>
      </c>
      <c r="AX360" s="13" t="s">
        <v>73</v>
      </c>
      <c r="AY360" s="239" t="s">
        <v>141</v>
      </c>
    </row>
    <row r="361" s="14" customFormat="1">
      <c r="A361" s="14"/>
      <c r="B361" s="240"/>
      <c r="C361" s="241"/>
      <c r="D361" s="231" t="s">
        <v>151</v>
      </c>
      <c r="E361" s="242" t="s">
        <v>1</v>
      </c>
      <c r="F361" s="243" t="s">
        <v>280</v>
      </c>
      <c r="G361" s="241"/>
      <c r="H361" s="244">
        <v>0.080000000000000002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151</v>
      </c>
      <c r="AU361" s="250" t="s">
        <v>149</v>
      </c>
      <c r="AV361" s="14" t="s">
        <v>149</v>
      </c>
      <c r="AW361" s="14" t="s">
        <v>30</v>
      </c>
      <c r="AX361" s="14" t="s">
        <v>73</v>
      </c>
      <c r="AY361" s="250" t="s">
        <v>141</v>
      </c>
    </row>
    <row r="362" s="13" customFormat="1">
      <c r="A362" s="13"/>
      <c r="B362" s="229"/>
      <c r="C362" s="230"/>
      <c r="D362" s="231" t="s">
        <v>151</v>
      </c>
      <c r="E362" s="232" t="s">
        <v>1</v>
      </c>
      <c r="F362" s="233" t="s">
        <v>225</v>
      </c>
      <c r="G362" s="230"/>
      <c r="H362" s="232" t="s">
        <v>1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9" t="s">
        <v>151</v>
      </c>
      <c r="AU362" s="239" t="s">
        <v>149</v>
      </c>
      <c r="AV362" s="13" t="s">
        <v>81</v>
      </c>
      <c r="AW362" s="13" t="s">
        <v>30</v>
      </c>
      <c r="AX362" s="13" t="s">
        <v>73</v>
      </c>
      <c r="AY362" s="239" t="s">
        <v>141</v>
      </c>
    </row>
    <row r="363" s="14" customFormat="1">
      <c r="A363" s="14"/>
      <c r="B363" s="240"/>
      <c r="C363" s="241"/>
      <c r="D363" s="231" t="s">
        <v>151</v>
      </c>
      <c r="E363" s="242" t="s">
        <v>1</v>
      </c>
      <c r="F363" s="243" t="s">
        <v>280</v>
      </c>
      <c r="G363" s="241"/>
      <c r="H363" s="244">
        <v>0.080000000000000002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0" t="s">
        <v>151</v>
      </c>
      <c r="AU363" s="250" t="s">
        <v>149</v>
      </c>
      <c r="AV363" s="14" t="s">
        <v>149</v>
      </c>
      <c r="AW363" s="14" t="s">
        <v>30</v>
      </c>
      <c r="AX363" s="14" t="s">
        <v>73</v>
      </c>
      <c r="AY363" s="250" t="s">
        <v>141</v>
      </c>
    </row>
    <row r="364" s="13" customFormat="1">
      <c r="A364" s="13"/>
      <c r="B364" s="229"/>
      <c r="C364" s="230"/>
      <c r="D364" s="231" t="s">
        <v>151</v>
      </c>
      <c r="E364" s="232" t="s">
        <v>1</v>
      </c>
      <c r="F364" s="233" t="s">
        <v>227</v>
      </c>
      <c r="G364" s="230"/>
      <c r="H364" s="232" t="s">
        <v>1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9" t="s">
        <v>151</v>
      </c>
      <c r="AU364" s="239" t="s">
        <v>149</v>
      </c>
      <c r="AV364" s="13" t="s">
        <v>81</v>
      </c>
      <c r="AW364" s="13" t="s">
        <v>30</v>
      </c>
      <c r="AX364" s="13" t="s">
        <v>73</v>
      </c>
      <c r="AY364" s="239" t="s">
        <v>141</v>
      </c>
    </row>
    <row r="365" s="14" customFormat="1">
      <c r="A365" s="14"/>
      <c r="B365" s="240"/>
      <c r="C365" s="241"/>
      <c r="D365" s="231" t="s">
        <v>151</v>
      </c>
      <c r="E365" s="242" t="s">
        <v>1</v>
      </c>
      <c r="F365" s="243" t="s">
        <v>281</v>
      </c>
      <c r="G365" s="241"/>
      <c r="H365" s="244">
        <v>0.040000000000000001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0" t="s">
        <v>151</v>
      </c>
      <c r="AU365" s="250" t="s">
        <v>149</v>
      </c>
      <c r="AV365" s="14" t="s">
        <v>149</v>
      </c>
      <c r="AW365" s="14" t="s">
        <v>30</v>
      </c>
      <c r="AX365" s="14" t="s">
        <v>73</v>
      </c>
      <c r="AY365" s="250" t="s">
        <v>141</v>
      </c>
    </row>
    <row r="366" s="15" customFormat="1">
      <c r="A366" s="15"/>
      <c r="B366" s="262"/>
      <c r="C366" s="263"/>
      <c r="D366" s="231" t="s">
        <v>151</v>
      </c>
      <c r="E366" s="264" t="s">
        <v>1</v>
      </c>
      <c r="F366" s="265" t="s">
        <v>173</v>
      </c>
      <c r="G366" s="263"/>
      <c r="H366" s="266">
        <v>0.20000000000000001</v>
      </c>
      <c r="I366" s="267"/>
      <c r="J366" s="263"/>
      <c r="K366" s="263"/>
      <c r="L366" s="268"/>
      <c r="M366" s="269"/>
      <c r="N366" s="270"/>
      <c r="O366" s="270"/>
      <c r="P366" s="270"/>
      <c r="Q366" s="270"/>
      <c r="R366" s="270"/>
      <c r="S366" s="270"/>
      <c r="T366" s="27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2" t="s">
        <v>151</v>
      </c>
      <c r="AU366" s="272" t="s">
        <v>149</v>
      </c>
      <c r="AV366" s="15" t="s">
        <v>148</v>
      </c>
      <c r="AW366" s="15" t="s">
        <v>30</v>
      </c>
      <c r="AX366" s="15" t="s">
        <v>81</v>
      </c>
      <c r="AY366" s="272" t="s">
        <v>141</v>
      </c>
    </row>
    <row r="367" s="2" customFormat="1" ht="21.75" customHeight="1">
      <c r="A367" s="38"/>
      <c r="B367" s="39"/>
      <c r="C367" s="215" t="s">
        <v>348</v>
      </c>
      <c r="D367" s="215" t="s">
        <v>144</v>
      </c>
      <c r="E367" s="216" t="s">
        <v>349</v>
      </c>
      <c r="F367" s="217" t="s">
        <v>350</v>
      </c>
      <c r="G367" s="218" t="s">
        <v>168</v>
      </c>
      <c r="H367" s="219">
        <v>4.1630000000000003</v>
      </c>
      <c r="I367" s="220"/>
      <c r="J367" s="221">
        <f>ROUND(I367*H367,2)</f>
        <v>0</v>
      </c>
      <c r="K367" s="222"/>
      <c r="L367" s="44"/>
      <c r="M367" s="223" t="s">
        <v>1</v>
      </c>
      <c r="N367" s="224" t="s">
        <v>39</v>
      </c>
      <c r="O367" s="91"/>
      <c r="P367" s="225">
        <f>O367*H367</f>
        <v>0</v>
      </c>
      <c r="Q367" s="225">
        <v>0</v>
      </c>
      <c r="R367" s="225">
        <f>Q367*H367</f>
        <v>0</v>
      </c>
      <c r="S367" s="225">
        <v>0</v>
      </c>
      <c r="T367" s="22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7" t="s">
        <v>148</v>
      </c>
      <c r="AT367" s="227" t="s">
        <v>144</v>
      </c>
      <c r="AU367" s="227" t="s">
        <v>149</v>
      </c>
      <c r="AY367" s="17" t="s">
        <v>141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7" t="s">
        <v>149</v>
      </c>
      <c r="BK367" s="228">
        <f>ROUND(I367*H367,2)</f>
        <v>0</v>
      </c>
      <c r="BL367" s="17" t="s">
        <v>148</v>
      </c>
      <c r="BM367" s="227" t="s">
        <v>351</v>
      </c>
    </row>
    <row r="368" s="13" customFormat="1">
      <c r="A368" s="13"/>
      <c r="B368" s="229"/>
      <c r="C368" s="230"/>
      <c r="D368" s="231" t="s">
        <v>151</v>
      </c>
      <c r="E368" s="232" t="s">
        <v>1</v>
      </c>
      <c r="F368" s="233" t="s">
        <v>227</v>
      </c>
      <c r="G368" s="230"/>
      <c r="H368" s="232" t="s">
        <v>1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151</v>
      </c>
      <c r="AU368" s="239" t="s">
        <v>149</v>
      </c>
      <c r="AV368" s="13" t="s">
        <v>81</v>
      </c>
      <c r="AW368" s="13" t="s">
        <v>30</v>
      </c>
      <c r="AX368" s="13" t="s">
        <v>73</v>
      </c>
      <c r="AY368" s="239" t="s">
        <v>141</v>
      </c>
    </row>
    <row r="369" s="14" customFormat="1">
      <c r="A369" s="14"/>
      <c r="B369" s="240"/>
      <c r="C369" s="241"/>
      <c r="D369" s="231" t="s">
        <v>151</v>
      </c>
      <c r="E369" s="242" t="s">
        <v>1</v>
      </c>
      <c r="F369" s="243" t="s">
        <v>193</v>
      </c>
      <c r="G369" s="241"/>
      <c r="H369" s="244">
        <v>1.1220000000000001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0" t="s">
        <v>151</v>
      </c>
      <c r="AU369" s="250" t="s">
        <v>149</v>
      </c>
      <c r="AV369" s="14" t="s">
        <v>149</v>
      </c>
      <c r="AW369" s="14" t="s">
        <v>30</v>
      </c>
      <c r="AX369" s="14" t="s">
        <v>73</v>
      </c>
      <c r="AY369" s="250" t="s">
        <v>141</v>
      </c>
    </row>
    <row r="370" s="13" customFormat="1">
      <c r="A370" s="13"/>
      <c r="B370" s="229"/>
      <c r="C370" s="230"/>
      <c r="D370" s="231" t="s">
        <v>151</v>
      </c>
      <c r="E370" s="232" t="s">
        <v>1</v>
      </c>
      <c r="F370" s="233" t="s">
        <v>229</v>
      </c>
      <c r="G370" s="230"/>
      <c r="H370" s="232" t="s">
        <v>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9" t="s">
        <v>151</v>
      </c>
      <c r="AU370" s="239" t="s">
        <v>149</v>
      </c>
      <c r="AV370" s="13" t="s">
        <v>81</v>
      </c>
      <c r="AW370" s="13" t="s">
        <v>30</v>
      </c>
      <c r="AX370" s="13" t="s">
        <v>73</v>
      </c>
      <c r="AY370" s="239" t="s">
        <v>141</v>
      </c>
    </row>
    <row r="371" s="14" customFormat="1">
      <c r="A371" s="14"/>
      <c r="B371" s="240"/>
      <c r="C371" s="241"/>
      <c r="D371" s="231" t="s">
        <v>151</v>
      </c>
      <c r="E371" s="242" t="s">
        <v>1</v>
      </c>
      <c r="F371" s="243" t="s">
        <v>195</v>
      </c>
      <c r="G371" s="241"/>
      <c r="H371" s="244">
        <v>3.0409999999999999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0" t="s">
        <v>151</v>
      </c>
      <c r="AU371" s="250" t="s">
        <v>149</v>
      </c>
      <c r="AV371" s="14" t="s">
        <v>149</v>
      </c>
      <c r="AW371" s="14" t="s">
        <v>30</v>
      </c>
      <c r="AX371" s="14" t="s">
        <v>73</v>
      </c>
      <c r="AY371" s="250" t="s">
        <v>141</v>
      </c>
    </row>
    <row r="372" s="15" customFormat="1">
      <c r="A372" s="15"/>
      <c r="B372" s="262"/>
      <c r="C372" s="263"/>
      <c r="D372" s="231" t="s">
        <v>151</v>
      </c>
      <c r="E372" s="264" t="s">
        <v>1</v>
      </c>
      <c r="F372" s="265" t="s">
        <v>173</v>
      </c>
      <c r="G372" s="263"/>
      <c r="H372" s="266">
        <v>4.1630000000000003</v>
      </c>
      <c r="I372" s="267"/>
      <c r="J372" s="263"/>
      <c r="K372" s="263"/>
      <c r="L372" s="268"/>
      <c r="M372" s="269"/>
      <c r="N372" s="270"/>
      <c r="O372" s="270"/>
      <c r="P372" s="270"/>
      <c r="Q372" s="270"/>
      <c r="R372" s="270"/>
      <c r="S372" s="270"/>
      <c r="T372" s="27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2" t="s">
        <v>151</v>
      </c>
      <c r="AU372" s="272" t="s">
        <v>149</v>
      </c>
      <c r="AV372" s="15" t="s">
        <v>148</v>
      </c>
      <c r="AW372" s="15" t="s">
        <v>30</v>
      </c>
      <c r="AX372" s="15" t="s">
        <v>81</v>
      </c>
      <c r="AY372" s="272" t="s">
        <v>141</v>
      </c>
    </row>
    <row r="373" s="2" customFormat="1" ht="24.15" customHeight="1">
      <c r="A373" s="38"/>
      <c r="B373" s="39"/>
      <c r="C373" s="215" t="s">
        <v>352</v>
      </c>
      <c r="D373" s="215" t="s">
        <v>144</v>
      </c>
      <c r="E373" s="216" t="s">
        <v>353</v>
      </c>
      <c r="F373" s="217" t="s">
        <v>354</v>
      </c>
      <c r="G373" s="218" t="s">
        <v>168</v>
      </c>
      <c r="H373" s="219">
        <v>4.1630000000000003</v>
      </c>
      <c r="I373" s="220"/>
      <c r="J373" s="221">
        <f>ROUND(I373*H373,2)</f>
        <v>0</v>
      </c>
      <c r="K373" s="222"/>
      <c r="L373" s="44"/>
      <c r="M373" s="223" t="s">
        <v>1</v>
      </c>
      <c r="N373" s="224" t="s">
        <v>39</v>
      </c>
      <c r="O373" s="91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148</v>
      </c>
      <c r="AT373" s="227" t="s">
        <v>144</v>
      </c>
      <c r="AU373" s="227" t="s">
        <v>149</v>
      </c>
      <c r="AY373" s="17" t="s">
        <v>141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149</v>
      </c>
      <c r="BK373" s="228">
        <f>ROUND(I373*H373,2)</f>
        <v>0</v>
      </c>
      <c r="BL373" s="17" t="s">
        <v>148</v>
      </c>
      <c r="BM373" s="227" t="s">
        <v>355</v>
      </c>
    </row>
    <row r="374" s="13" customFormat="1">
      <c r="A374" s="13"/>
      <c r="B374" s="229"/>
      <c r="C374" s="230"/>
      <c r="D374" s="231" t="s">
        <v>151</v>
      </c>
      <c r="E374" s="232" t="s">
        <v>1</v>
      </c>
      <c r="F374" s="233" t="s">
        <v>227</v>
      </c>
      <c r="G374" s="230"/>
      <c r="H374" s="232" t="s">
        <v>1</v>
      </c>
      <c r="I374" s="234"/>
      <c r="J374" s="230"/>
      <c r="K374" s="230"/>
      <c r="L374" s="235"/>
      <c r="M374" s="236"/>
      <c r="N374" s="237"/>
      <c r="O374" s="237"/>
      <c r="P374" s="237"/>
      <c r="Q374" s="237"/>
      <c r="R374" s="237"/>
      <c r="S374" s="237"/>
      <c r="T374" s="23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9" t="s">
        <v>151</v>
      </c>
      <c r="AU374" s="239" t="s">
        <v>149</v>
      </c>
      <c r="AV374" s="13" t="s">
        <v>81</v>
      </c>
      <c r="AW374" s="13" t="s">
        <v>30</v>
      </c>
      <c r="AX374" s="13" t="s">
        <v>73</v>
      </c>
      <c r="AY374" s="239" t="s">
        <v>141</v>
      </c>
    </row>
    <row r="375" s="14" customFormat="1">
      <c r="A375" s="14"/>
      <c r="B375" s="240"/>
      <c r="C375" s="241"/>
      <c r="D375" s="231" t="s">
        <v>151</v>
      </c>
      <c r="E375" s="242" t="s">
        <v>1</v>
      </c>
      <c r="F375" s="243" t="s">
        <v>193</v>
      </c>
      <c r="G375" s="241"/>
      <c r="H375" s="244">
        <v>1.1220000000000001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151</v>
      </c>
      <c r="AU375" s="250" t="s">
        <v>149</v>
      </c>
      <c r="AV375" s="14" t="s">
        <v>149</v>
      </c>
      <c r="AW375" s="14" t="s">
        <v>30</v>
      </c>
      <c r="AX375" s="14" t="s">
        <v>73</v>
      </c>
      <c r="AY375" s="250" t="s">
        <v>141</v>
      </c>
    </row>
    <row r="376" s="13" customFormat="1">
      <c r="A376" s="13"/>
      <c r="B376" s="229"/>
      <c r="C376" s="230"/>
      <c r="D376" s="231" t="s">
        <v>151</v>
      </c>
      <c r="E376" s="232" t="s">
        <v>1</v>
      </c>
      <c r="F376" s="233" t="s">
        <v>229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151</v>
      </c>
      <c r="AU376" s="239" t="s">
        <v>149</v>
      </c>
      <c r="AV376" s="13" t="s">
        <v>81</v>
      </c>
      <c r="AW376" s="13" t="s">
        <v>30</v>
      </c>
      <c r="AX376" s="13" t="s">
        <v>73</v>
      </c>
      <c r="AY376" s="239" t="s">
        <v>141</v>
      </c>
    </row>
    <row r="377" s="14" customFormat="1">
      <c r="A377" s="14"/>
      <c r="B377" s="240"/>
      <c r="C377" s="241"/>
      <c r="D377" s="231" t="s">
        <v>151</v>
      </c>
      <c r="E377" s="242" t="s">
        <v>1</v>
      </c>
      <c r="F377" s="243" t="s">
        <v>195</v>
      </c>
      <c r="G377" s="241"/>
      <c r="H377" s="244">
        <v>3.0409999999999999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151</v>
      </c>
      <c r="AU377" s="250" t="s">
        <v>149</v>
      </c>
      <c r="AV377" s="14" t="s">
        <v>149</v>
      </c>
      <c r="AW377" s="14" t="s">
        <v>30</v>
      </c>
      <c r="AX377" s="14" t="s">
        <v>73</v>
      </c>
      <c r="AY377" s="250" t="s">
        <v>141</v>
      </c>
    </row>
    <row r="378" s="15" customFormat="1">
      <c r="A378" s="15"/>
      <c r="B378" s="262"/>
      <c r="C378" s="263"/>
      <c r="D378" s="231" t="s">
        <v>151</v>
      </c>
      <c r="E378" s="264" t="s">
        <v>1</v>
      </c>
      <c r="F378" s="265" t="s">
        <v>173</v>
      </c>
      <c r="G378" s="263"/>
      <c r="H378" s="266">
        <v>4.1630000000000003</v>
      </c>
      <c r="I378" s="267"/>
      <c r="J378" s="263"/>
      <c r="K378" s="263"/>
      <c r="L378" s="268"/>
      <c r="M378" s="269"/>
      <c r="N378" s="270"/>
      <c r="O378" s="270"/>
      <c r="P378" s="270"/>
      <c r="Q378" s="270"/>
      <c r="R378" s="270"/>
      <c r="S378" s="270"/>
      <c r="T378" s="27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2" t="s">
        <v>151</v>
      </c>
      <c r="AU378" s="272" t="s">
        <v>149</v>
      </c>
      <c r="AV378" s="15" t="s">
        <v>148</v>
      </c>
      <c r="AW378" s="15" t="s">
        <v>30</v>
      </c>
      <c r="AX378" s="15" t="s">
        <v>81</v>
      </c>
      <c r="AY378" s="272" t="s">
        <v>141</v>
      </c>
    </row>
    <row r="379" s="2" customFormat="1" ht="24.15" customHeight="1">
      <c r="A379" s="38"/>
      <c r="B379" s="39"/>
      <c r="C379" s="215" t="s">
        <v>356</v>
      </c>
      <c r="D379" s="215" t="s">
        <v>144</v>
      </c>
      <c r="E379" s="216" t="s">
        <v>357</v>
      </c>
      <c r="F379" s="217" t="s">
        <v>358</v>
      </c>
      <c r="G379" s="218" t="s">
        <v>168</v>
      </c>
      <c r="H379" s="219">
        <v>4.6630000000000003</v>
      </c>
      <c r="I379" s="220"/>
      <c r="J379" s="221">
        <f>ROUND(I379*H379,2)</f>
        <v>0</v>
      </c>
      <c r="K379" s="222"/>
      <c r="L379" s="44"/>
      <c r="M379" s="223" t="s">
        <v>1</v>
      </c>
      <c r="N379" s="224" t="s">
        <v>39</v>
      </c>
      <c r="O379" s="91"/>
      <c r="P379" s="225">
        <f>O379*H379</f>
        <v>0</v>
      </c>
      <c r="Q379" s="225">
        <v>0</v>
      </c>
      <c r="R379" s="225">
        <f>Q379*H379</f>
        <v>0</v>
      </c>
      <c r="S379" s="225">
        <v>0.057000000000000002</v>
      </c>
      <c r="T379" s="226">
        <f>S379*H379</f>
        <v>0.265791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148</v>
      </c>
      <c r="AT379" s="227" t="s">
        <v>144</v>
      </c>
      <c r="AU379" s="227" t="s">
        <v>149</v>
      </c>
      <c r="AY379" s="17" t="s">
        <v>141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149</v>
      </c>
      <c r="BK379" s="228">
        <f>ROUND(I379*H379,2)</f>
        <v>0</v>
      </c>
      <c r="BL379" s="17" t="s">
        <v>148</v>
      </c>
      <c r="BM379" s="227" t="s">
        <v>359</v>
      </c>
    </row>
    <row r="380" s="13" customFormat="1">
      <c r="A380" s="13"/>
      <c r="B380" s="229"/>
      <c r="C380" s="230"/>
      <c r="D380" s="231" t="s">
        <v>151</v>
      </c>
      <c r="E380" s="232" t="s">
        <v>1</v>
      </c>
      <c r="F380" s="233" t="s">
        <v>227</v>
      </c>
      <c r="G380" s="230"/>
      <c r="H380" s="232" t="s">
        <v>1</v>
      </c>
      <c r="I380" s="234"/>
      <c r="J380" s="230"/>
      <c r="K380" s="230"/>
      <c r="L380" s="235"/>
      <c r="M380" s="236"/>
      <c r="N380" s="237"/>
      <c r="O380" s="237"/>
      <c r="P380" s="237"/>
      <c r="Q380" s="237"/>
      <c r="R380" s="237"/>
      <c r="S380" s="237"/>
      <c r="T380" s="23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9" t="s">
        <v>151</v>
      </c>
      <c r="AU380" s="239" t="s">
        <v>149</v>
      </c>
      <c r="AV380" s="13" t="s">
        <v>81</v>
      </c>
      <c r="AW380" s="13" t="s">
        <v>30</v>
      </c>
      <c r="AX380" s="13" t="s">
        <v>73</v>
      </c>
      <c r="AY380" s="239" t="s">
        <v>141</v>
      </c>
    </row>
    <row r="381" s="14" customFormat="1">
      <c r="A381" s="14"/>
      <c r="B381" s="240"/>
      <c r="C381" s="241"/>
      <c r="D381" s="231" t="s">
        <v>151</v>
      </c>
      <c r="E381" s="242" t="s">
        <v>1</v>
      </c>
      <c r="F381" s="243" t="s">
        <v>193</v>
      </c>
      <c r="G381" s="241"/>
      <c r="H381" s="244">
        <v>1.1220000000000001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151</v>
      </c>
      <c r="AU381" s="250" t="s">
        <v>149</v>
      </c>
      <c r="AV381" s="14" t="s">
        <v>149</v>
      </c>
      <c r="AW381" s="14" t="s">
        <v>30</v>
      </c>
      <c r="AX381" s="14" t="s">
        <v>73</v>
      </c>
      <c r="AY381" s="250" t="s">
        <v>141</v>
      </c>
    </row>
    <row r="382" s="13" customFormat="1">
      <c r="A382" s="13"/>
      <c r="B382" s="229"/>
      <c r="C382" s="230"/>
      <c r="D382" s="231" t="s">
        <v>151</v>
      </c>
      <c r="E382" s="232" t="s">
        <v>1</v>
      </c>
      <c r="F382" s="233" t="s">
        <v>229</v>
      </c>
      <c r="G382" s="230"/>
      <c r="H382" s="232" t="s">
        <v>1</v>
      </c>
      <c r="I382" s="234"/>
      <c r="J382" s="230"/>
      <c r="K382" s="230"/>
      <c r="L382" s="235"/>
      <c r="M382" s="236"/>
      <c r="N382" s="237"/>
      <c r="O382" s="237"/>
      <c r="P382" s="237"/>
      <c r="Q382" s="237"/>
      <c r="R382" s="237"/>
      <c r="S382" s="237"/>
      <c r="T382" s="23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9" t="s">
        <v>151</v>
      </c>
      <c r="AU382" s="239" t="s">
        <v>149</v>
      </c>
      <c r="AV382" s="13" t="s">
        <v>81</v>
      </c>
      <c r="AW382" s="13" t="s">
        <v>30</v>
      </c>
      <c r="AX382" s="13" t="s">
        <v>73</v>
      </c>
      <c r="AY382" s="239" t="s">
        <v>141</v>
      </c>
    </row>
    <row r="383" s="14" customFormat="1">
      <c r="A383" s="14"/>
      <c r="B383" s="240"/>
      <c r="C383" s="241"/>
      <c r="D383" s="231" t="s">
        <v>151</v>
      </c>
      <c r="E383" s="242" t="s">
        <v>1</v>
      </c>
      <c r="F383" s="243" t="s">
        <v>195</v>
      </c>
      <c r="G383" s="241"/>
      <c r="H383" s="244">
        <v>3.0409999999999999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0" t="s">
        <v>151</v>
      </c>
      <c r="AU383" s="250" t="s">
        <v>149</v>
      </c>
      <c r="AV383" s="14" t="s">
        <v>149</v>
      </c>
      <c r="AW383" s="14" t="s">
        <v>30</v>
      </c>
      <c r="AX383" s="14" t="s">
        <v>73</v>
      </c>
      <c r="AY383" s="250" t="s">
        <v>141</v>
      </c>
    </row>
    <row r="384" s="13" customFormat="1">
      <c r="A384" s="13"/>
      <c r="B384" s="229"/>
      <c r="C384" s="230"/>
      <c r="D384" s="231" t="s">
        <v>151</v>
      </c>
      <c r="E384" s="232" t="s">
        <v>1</v>
      </c>
      <c r="F384" s="233" t="s">
        <v>225</v>
      </c>
      <c r="G384" s="230"/>
      <c r="H384" s="232" t="s">
        <v>1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9" t="s">
        <v>151</v>
      </c>
      <c r="AU384" s="239" t="s">
        <v>149</v>
      </c>
      <c r="AV384" s="13" t="s">
        <v>81</v>
      </c>
      <c r="AW384" s="13" t="s">
        <v>30</v>
      </c>
      <c r="AX384" s="13" t="s">
        <v>73</v>
      </c>
      <c r="AY384" s="239" t="s">
        <v>141</v>
      </c>
    </row>
    <row r="385" s="14" customFormat="1">
      <c r="A385" s="14"/>
      <c r="B385" s="240"/>
      <c r="C385" s="241"/>
      <c r="D385" s="231" t="s">
        <v>151</v>
      </c>
      <c r="E385" s="242" t="s">
        <v>1</v>
      </c>
      <c r="F385" s="243" t="s">
        <v>287</v>
      </c>
      <c r="G385" s="241"/>
      <c r="H385" s="244">
        <v>0.5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0" t="s">
        <v>151</v>
      </c>
      <c r="AU385" s="250" t="s">
        <v>149</v>
      </c>
      <c r="AV385" s="14" t="s">
        <v>149</v>
      </c>
      <c r="AW385" s="14" t="s">
        <v>30</v>
      </c>
      <c r="AX385" s="14" t="s">
        <v>73</v>
      </c>
      <c r="AY385" s="250" t="s">
        <v>141</v>
      </c>
    </row>
    <row r="386" s="15" customFormat="1">
      <c r="A386" s="15"/>
      <c r="B386" s="262"/>
      <c r="C386" s="263"/>
      <c r="D386" s="231" t="s">
        <v>151</v>
      </c>
      <c r="E386" s="264" t="s">
        <v>1</v>
      </c>
      <c r="F386" s="265" t="s">
        <v>173</v>
      </c>
      <c r="G386" s="263"/>
      <c r="H386" s="266">
        <v>4.6630000000000003</v>
      </c>
      <c r="I386" s="267"/>
      <c r="J386" s="263"/>
      <c r="K386" s="263"/>
      <c r="L386" s="268"/>
      <c r="M386" s="269"/>
      <c r="N386" s="270"/>
      <c r="O386" s="270"/>
      <c r="P386" s="270"/>
      <c r="Q386" s="270"/>
      <c r="R386" s="270"/>
      <c r="S386" s="270"/>
      <c r="T386" s="271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2" t="s">
        <v>151</v>
      </c>
      <c r="AU386" s="272" t="s">
        <v>149</v>
      </c>
      <c r="AV386" s="15" t="s">
        <v>148</v>
      </c>
      <c r="AW386" s="15" t="s">
        <v>30</v>
      </c>
      <c r="AX386" s="15" t="s">
        <v>81</v>
      </c>
      <c r="AY386" s="272" t="s">
        <v>141</v>
      </c>
    </row>
    <row r="387" s="2" customFormat="1" ht="24.15" customHeight="1">
      <c r="A387" s="38"/>
      <c r="B387" s="39"/>
      <c r="C387" s="215" t="s">
        <v>360</v>
      </c>
      <c r="D387" s="215" t="s">
        <v>144</v>
      </c>
      <c r="E387" s="216" t="s">
        <v>361</v>
      </c>
      <c r="F387" s="217" t="s">
        <v>362</v>
      </c>
      <c r="G387" s="218" t="s">
        <v>277</v>
      </c>
      <c r="H387" s="219">
        <v>0.52500000000000002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39</v>
      </c>
      <c r="O387" s="91"/>
      <c r="P387" s="225">
        <f>O387*H387</f>
        <v>0</v>
      </c>
      <c r="Q387" s="225">
        <v>0</v>
      </c>
      <c r="R387" s="225">
        <f>Q387*H387</f>
        <v>0</v>
      </c>
      <c r="S387" s="225">
        <v>1.3999999999999999</v>
      </c>
      <c r="T387" s="226">
        <f>S387*H387</f>
        <v>0.73499999999999999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148</v>
      </c>
      <c r="AT387" s="227" t="s">
        <v>144</v>
      </c>
      <c r="AU387" s="227" t="s">
        <v>149</v>
      </c>
      <c r="AY387" s="17" t="s">
        <v>141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149</v>
      </c>
      <c r="BK387" s="228">
        <f>ROUND(I387*H387,2)</f>
        <v>0</v>
      </c>
      <c r="BL387" s="17" t="s">
        <v>148</v>
      </c>
      <c r="BM387" s="227" t="s">
        <v>363</v>
      </c>
    </row>
    <row r="388" s="13" customFormat="1">
      <c r="A388" s="13"/>
      <c r="B388" s="229"/>
      <c r="C388" s="230"/>
      <c r="D388" s="231" t="s">
        <v>151</v>
      </c>
      <c r="E388" s="232" t="s">
        <v>1</v>
      </c>
      <c r="F388" s="233" t="s">
        <v>279</v>
      </c>
      <c r="G388" s="230"/>
      <c r="H388" s="232" t="s">
        <v>1</v>
      </c>
      <c r="I388" s="234"/>
      <c r="J388" s="230"/>
      <c r="K388" s="230"/>
      <c r="L388" s="235"/>
      <c r="M388" s="236"/>
      <c r="N388" s="237"/>
      <c r="O388" s="237"/>
      <c r="P388" s="237"/>
      <c r="Q388" s="237"/>
      <c r="R388" s="237"/>
      <c r="S388" s="237"/>
      <c r="T388" s="23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9" t="s">
        <v>151</v>
      </c>
      <c r="AU388" s="239" t="s">
        <v>149</v>
      </c>
      <c r="AV388" s="13" t="s">
        <v>81</v>
      </c>
      <c r="AW388" s="13" t="s">
        <v>30</v>
      </c>
      <c r="AX388" s="13" t="s">
        <v>73</v>
      </c>
      <c r="AY388" s="239" t="s">
        <v>141</v>
      </c>
    </row>
    <row r="389" s="14" customFormat="1">
      <c r="A389" s="14"/>
      <c r="B389" s="240"/>
      <c r="C389" s="241"/>
      <c r="D389" s="231" t="s">
        <v>151</v>
      </c>
      <c r="E389" s="242" t="s">
        <v>1</v>
      </c>
      <c r="F389" s="243" t="s">
        <v>300</v>
      </c>
      <c r="G389" s="241"/>
      <c r="H389" s="244">
        <v>0.29999999999999999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0" t="s">
        <v>151</v>
      </c>
      <c r="AU389" s="250" t="s">
        <v>149</v>
      </c>
      <c r="AV389" s="14" t="s">
        <v>149</v>
      </c>
      <c r="AW389" s="14" t="s">
        <v>30</v>
      </c>
      <c r="AX389" s="14" t="s">
        <v>73</v>
      </c>
      <c r="AY389" s="250" t="s">
        <v>141</v>
      </c>
    </row>
    <row r="390" s="13" customFormat="1">
      <c r="A390" s="13"/>
      <c r="B390" s="229"/>
      <c r="C390" s="230"/>
      <c r="D390" s="231" t="s">
        <v>151</v>
      </c>
      <c r="E390" s="232" t="s">
        <v>1</v>
      </c>
      <c r="F390" s="233" t="s">
        <v>227</v>
      </c>
      <c r="G390" s="230"/>
      <c r="H390" s="232" t="s">
        <v>1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151</v>
      </c>
      <c r="AU390" s="239" t="s">
        <v>149</v>
      </c>
      <c r="AV390" s="13" t="s">
        <v>81</v>
      </c>
      <c r="AW390" s="13" t="s">
        <v>30</v>
      </c>
      <c r="AX390" s="13" t="s">
        <v>73</v>
      </c>
      <c r="AY390" s="239" t="s">
        <v>141</v>
      </c>
    </row>
    <row r="391" s="14" customFormat="1">
      <c r="A391" s="14"/>
      <c r="B391" s="240"/>
      <c r="C391" s="241"/>
      <c r="D391" s="231" t="s">
        <v>151</v>
      </c>
      <c r="E391" s="242" t="s">
        <v>1</v>
      </c>
      <c r="F391" s="243" t="s">
        <v>301</v>
      </c>
      <c r="G391" s="241"/>
      <c r="H391" s="244">
        <v>0.074999999999999997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0" t="s">
        <v>151</v>
      </c>
      <c r="AU391" s="250" t="s">
        <v>149</v>
      </c>
      <c r="AV391" s="14" t="s">
        <v>149</v>
      </c>
      <c r="AW391" s="14" t="s">
        <v>30</v>
      </c>
      <c r="AX391" s="14" t="s">
        <v>73</v>
      </c>
      <c r="AY391" s="250" t="s">
        <v>141</v>
      </c>
    </row>
    <row r="392" s="13" customFormat="1">
      <c r="A392" s="13"/>
      <c r="B392" s="229"/>
      <c r="C392" s="230"/>
      <c r="D392" s="231" t="s">
        <v>151</v>
      </c>
      <c r="E392" s="232" t="s">
        <v>1</v>
      </c>
      <c r="F392" s="233" t="s">
        <v>225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151</v>
      </c>
      <c r="AU392" s="239" t="s">
        <v>149</v>
      </c>
      <c r="AV392" s="13" t="s">
        <v>81</v>
      </c>
      <c r="AW392" s="13" t="s">
        <v>30</v>
      </c>
      <c r="AX392" s="13" t="s">
        <v>73</v>
      </c>
      <c r="AY392" s="239" t="s">
        <v>141</v>
      </c>
    </row>
    <row r="393" s="14" customFormat="1">
      <c r="A393" s="14"/>
      <c r="B393" s="240"/>
      <c r="C393" s="241"/>
      <c r="D393" s="231" t="s">
        <v>151</v>
      </c>
      <c r="E393" s="242" t="s">
        <v>1</v>
      </c>
      <c r="F393" s="243" t="s">
        <v>302</v>
      </c>
      <c r="G393" s="241"/>
      <c r="H393" s="244">
        <v>0.14999999999999999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151</v>
      </c>
      <c r="AU393" s="250" t="s">
        <v>149</v>
      </c>
      <c r="AV393" s="14" t="s">
        <v>149</v>
      </c>
      <c r="AW393" s="14" t="s">
        <v>30</v>
      </c>
      <c r="AX393" s="14" t="s">
        <v>73</v>
      </c>
      <c r="AY393" s="250" t="s">
        <v>141</v>
      </c>
    </row>
    <row r="394" s="15" customFormat="1">
      <c r="A394" s="15"/>
      <c r="B394" s="262"/>
      <c r="C394" s="263"/>
      <c r="D394" s="231" t="s">
        <v>151</v>
      </c>
      <c r="E394" s="264" t="s">
        <v>1</v>
      </c>
      <c r="F394" s="265" t="s">
        <v>173</v>
      </c>
      <c r="G394" s="263"/>
      <c r="H394" s="266">
        <v>0.52500000000000002</v>
      </c>
      <c r="I394" s="267"/>
      <c r="J394" s="263"/>
      <c r="K394" s="263"/>
      <c r="L394" s="268"/>
      <c r="M394" s="269"/>
      <c r="N394" s="270"/>
      <c r="O394" s="270"/>
      <c r="P394" s="270"/>
      <c r="Q394" s="270"/>
      <c r="R394" s="270"/>
      <c r="S394" s="270"/>
      <c r="T394" s="271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2" t="s">
        <v>151</v>
      </c>
      <c r="AU394" s="272" t="s">
        <v>149</v>
      </c>
      <c r="AV394" s="15" t="s">
        <v>148</v>
      </c>
      <c r="AW394" s="15" t="s">
        <v>30</v>
      </c>
      <c r="AX394" s="15" t="s">
        <v>81</v>
      </c>
      <c r="AY394" s="272" t="s">
        <v>141</v>
      </c>
    </row>
    <row r="395" s="2" customFormat="1" ht="21.75" customHeight="1">
      <c r="A395" s="38"/>
      <c r="B395" s="39"/>
      <c r="C395" s="215" t="s">
        <v>364</v>
      </c>
      <c r="D395" s="215" t="s">
        <v>144</v>
      </c>
      <c r="E395" s="216" t="s">
        <v>365</v>
      </c>
      <c r="F395" s="217" t="s">
        <v>366</v>
      </c>
      <c r="G395" s="218" t="s">
        <v>168</v>
      </c>
      <c r="H395" s="219">
        <v>2.6000000000000001</v>
      </c>
      <c r="I395" s="220"/>
      <c r="J395" s="221">
        <f>ROUND(I395*H395,2)</f>
        <v>0</v>
      </c>
      <c r="K395" s="222"/>
      <c r="L395" s="44"/>
      <c r="M395" s="223" t="s">
        <v>1</v>
      </c>
      <c r="N395" s="224" t="s">
        <v>39</v>
      </c>
      <c r="O395" s="91"/>
      <c r="P395" s="225">
        <f>O395*H395</f>
        <v>0</v>
      </c>
      <c r="Q395" s="225">
        <v>0</v>
      </c>
      <c r="R395" s="225">
        <f>Q395*H395</f>
        <v>0</v>
      </c>
      <c r="S395" s="225">
        <v>0.075999999999999998</v>
      </c>
      <c r="T395" s="226">
        <f>S395*H395</f>
        <v>0.1976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7" t="s">
        <v>148</v>
      </c>
      <c r="AT395" s="227" t="s">
        <v>144</v>
      </c>
      <c r="AU395" s="227" t="s">
        <v>149</v>
      </c>
      <c r="AY395" s="17" t="s">
        <v>141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7" t="s">
        <v>149</v>
      </c>
      <c r="BK395" s="228">
        <f>ROUND(I395*H395,2)</f>
        <v>0</v>
      </c>
      <c r="BL395" s="17" t="s">
        <v>148</v>
      </c>
      <c r="BM395" s="227" t="s">
        <v>367</v>
      </c>
    </row>
    <row r="396" s="13" customFormat="1">
      <c r="A396" s="13"/>
      <c r="B396" s="229"/>
      <c r="C396" s="230"/>
      <c r="D396" s="231" t="s">
        <v>151</v>
      </c>
      <c r="E396" s="232" t="s">
        <v>1</v>
      </c>
      <c r="F396" s="233" t="s">
        <v>307</v>
      </c>
      <c r="G396" s="230"/>
      <c r="H396" s="232" t="s">
        <v>1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151</v>
      </c>
      <c r="AU396" s="239" t="s">
        <v>149</v>
      </c>
      <c r="AV396" s="13" t="s">
        <v>81</v>
      </c>
      <c r="AW396" s="13" t="s">
        <v>30</v>
      </c>
      <c r="AX396" s="13" t="s">
        <v>73</v>
      </c>
      <c r="AY396" s="239" t="s">
        <v>141</v>
      </c>
    </row>
    <row r="397" s="14" customFormat="1">
      <c r="A397" s="14"/>
      <c r="B397" s="240"/>
      <c r="C397" s="241"/>
      <c r="D397" s="231" t="s">
        <v>151</v>
      </c>
      <c r="E397" s="242" t="s">
        <v>1</v>
      </c>
      <c r="F397" s="243" t="s">
        <v>368</v>
      </c>
      <c r="G397" s="241"/>
      <c r="H397" s="244">
        <v>2.6000000000000001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151</v>
      </c>
      <c r="AU397" s="250" t="s">
        <v>149</v>
      </c>
      <c r="AV397" s="14" t="s">
        <v>149</v>
      </c>
      <c r="AW397" s="14" t="s">
        <v>30</v>
      </c>
      <c r="AX397" s="14" t="s">
        <v>73</v>
      </c>
      <c r="AY397" s="250" t="s">
        <v>141</v>
      </c>
    </row>
    <row r="398" s="15" customFormat="1">
      <c r="A398" s="15"/>
      <c r="B398" s="262"/>
      <c r="C398" s="263"/>
      <c r="D398" s="231" t="s">
        <v>151</v>
      </c>
      <c r="E398" s="264" t="s">
        <v>1</v>
      </c>
      <c r="F398" s="265" t="s">
        <v>173</v>
      </c>
      <c r="G398" s="263"/>
      <c r="H398" s="266">
        <v>2.6000000000000001</v>
      </c>
      <c r="I398" s="267"/>
      <c r="J398" s="263"/>
      <c r="K398" s="263"/>
      <c r="L398" s="268"/>
      <c r="M398" s="269"/>
      <c r="N398" s="270"/>
      <c r="O398" s="270"/>
      <c r="P398" s="270"/>
      <c r="Q398" s="270"/>
      <c r="R398" s="270"/>
      <c r="S398" s="270"/>
      <c r="T398" s="271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2" t="s">
        <v>151</v>
      </c>
      <c r="AU398" s="272" t="s">
        <v>149</v>
      </c>
      <c r="AV398" s="15" t="s">
        <v>148</v>
      </c>
      <c r="AW398" s="15" t="s">
        <v>30</v>
      </c>
      <c r="AX398" s="15" t="s">
        <v>81</v>
      </c>
      <c r="AY398" s="272" t="s">
        <v>141</v>
      </c>
    </row>
    <row r="399" s="2" customFormat="1" ht="24.15" customHeight="1">
      <c r="A399" s="38"/>
      <c r="B399" s="39"/>
      <c r="C399" s="215" t="s">
        <v>369</v>
      </c>
      <c r="D399" s="215" t="s">
        <v>144</v>
      </c>
      <c r="E399" s="216" t="s">
        <v>370</v>
      </c>
      <c r="F399" s="217" t="s">
        <v>371</v>
      </c>
      <c r="G399" s="218" t="s">
        <v>162</v>
      </c>
      <c r="H399" s="219">
        <v>15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0.0040000000000000001</v>
      </c>
      <c r="T399" s="226">
        <f>S399*H399</f>
        <v>0.059999999999999998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148</v>
      </c>
      <c r="AT399" s="227" t="s">
        <v>144</v>
      </c>
      <c r="AU399" s="227" t="s">
        <v>149</v>
      </c>
      <c r="AY399" s="17" t="s">
        <v>141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149</v>
      </c>
      <c r="BK399" s="228">
        <f>ROUND(I399*H399,2)</f>
        <v>0</v>
      </c>
      <c r="BL399" s="17" t="s">
        <v>148</v>
      </c>
      <c r="BM399" s="227" t="s">
        <v>372</v>
      </c>
    </row>
    <row r="400" s="13" customFormat="1">
      <c r="A400" s="13"/>
      <c r="B400" s="229"/>
      <c r="C400" s="230"/>
      <c r="D400" s="231" t="s">
        <v>151</v>
      </c>
      <c r="E400" s="232" t="s">
        <v>1</v>
      </c>
      <c r="F400" s="233" t="s">
        <v>373</v>
      </c>
      <c r="G400" s="230"/>
      <c r="H400" s="232" t="s">
        <v>1</v>
      </c>
      <c r="I400" s="234"/>
      <c r="J400" s="230"/>
      <c r="K400" s="230"/>
      <c r="L400" s="235"/>
      <c r="M400" s="236"/>
      <c r="N400" s="237"/>
      <c r="O400" s="237"/>
      <c r="P400" s="237"/>
      <c r="Q400" s="237"/>
      <c r="R400" s="237"/>
      <c r="S400" s="237"/>
      <c r="T400" s="238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9" t="s">
        <v>151</v>
      </c>
      <c r="AU400" s="239" t="s">
        <v>149</v>
      </c>
      <c r="AV400" s="13" t="s">
        <v>81</v>
      </c>
      <c r="AW400" s="13" t="s">
        <v>30</v>
      </c>
      <c r="AX400" s="13" t="s">
        <v>73</v>
      </c>
      <c r="AY400" s="239" t="s">
        <v>141</v>
      </c>
    </row>
    <row r="401" s="14" customFormat="1">
      <c r="A401" s="14"/>
      <c r="B401" s="240"/>
      <c r="C401" s="241"/>
      <c r="D401" s="231" t="s">
        <v>151</v>
      </c>
      <c r="E401" s="242" t="s">
        <v>1</v>
      </c>
      <c r="F401" s="243" t="s">
        <v>259</v>
      </c>
      <c r="G401" s="241"/>
      <c r="H401" s="244">
        <v>15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0" t="s">
        <v>151</v>
      </c>
      <c r="AU401" s="250" t="s">
        <v>149</v>
      </c>
      <c r="AV401" s="14" t="s">
        <v>149</v>
      </c>
      <c r="AW401" s="14" t="s">
        <v>30</v>
      </c>
      <c r="AX401" s="14" t="s">
        <v>81</v>
      </c>
      <c r="AY401" s="250" t="s">
        <v>141</v>
      </c>
    </row>
    <row r="402" s="2" customFormat="1" ht="24.15" customHeight="1">
      <c r="A402" s="38"/>
      <c r="B402" s="39"/>
      <c r="C402" s="215" t="s">
        <v>374</v>
      </c>
      <c r="D402" s="215" t="s">
        <v>144</v>
      </c>
      <c r="E402" s="216" t="s">
        <v>375</v>
      </c>
      <c r="F402" s="217" t="s">
        <v>376</v>
      </c>
      <c r="G402" s="218" t="s">
        <v>162</v>
      </c>
      <c r="H402" s="219">
        <v>1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39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0.016</v>
      </c>
      <c r="T402" s="226">
        <f>S402*H402</f>
        <v>0.016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148</v>
      </c>
      <c r="AT402" s="227" t="s">
        <v>144</v>
      </c>
      <c r="AU402" s="227" t="s">
        <v>149</v>
      </c>
      <c r="AY402" s="17" t="s">
        <v>141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149</v>
      </c>
      <c r="BK402" s="228">
        <f>ROUND(I402*H402,2)</f>
        <v>0</v>
      </c>
      <c r="BL402" s="17" t="s">
        <v>148</v>
      </c>
      <c r="BM402" s="227" t="s">
        <v>377</v>
      </c>
    </row>
    <row r="403" s="13" customFormat="1">
      <c r="A403" s="13"/>
      <c r="B403" s="229"/>
      <c r="C403" s="230"/>
      <c r="D403" s="231" t="s">
        <v>151</v>
      </c>
      <c r="E403" s="232" t="s">
        <v>1</v>
      </c>
      <c r="F403" s="233" t="s">
        <v>378</v>
      </c>
      <c r="G403" s="230"/>
      <c r="H403" s="232" t="s">
        <v>1</v>
      </c>
      <c r="I403" s="234"/>
      <c r="J403" s="230"/>
      <c r="K403" s="230"/>
      <c r="L403" s="235"/>
      <c r="M403" s="236"/>
      <c r="N403" s="237"/>
      <c r="O403" s="237"/>
      <c r="P403" s="237"/>
      <c r="Q403" s="237"/>
      <c r="R403" s="237"/>
      <c r="S403" s="237"/>
      <c r="T403" s="23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9" t="s">
        <v>151</v>
      </c>
      <c r="AU403" s="239" t="s">
        <v>149</v>
      </c>
      <c r="AV403" s="13" t="s">
        <v>81</v>
      </c>
      <c r="AW403" s="13" t="s">
        <v>30</v>
      </c>
      <c r="AX403" s="13" t="s">
        <v>73</v>
      </c>
      <c r="AY403" s="239" t="s">
        <v>141</v>
      </c>
    </row>
    <row r="404" s="14" customFormat="1">
      <c r="A404" s="14"/>
      <c r="B404" s="240"/>
      <c r="C404" s="241"/>
      <c r="D404" s="231" t="s">
        <v>151</v>
      </c>
      <c r="E404" s="242" t="s">
        <v>1</v>
      </c>
      <c r="F404" s="243" t="s">
        <v>81</v>
      </c>
      <c r="G404" s="241"/>
      <c r="H404" s="244">
        <v>1</v>
      </c>
      <c r="I404" s="245"/>
      <c r="J404" s="241"/>
      <c r="K404" s="241"/>
      <c r="L404" s="246"/>
      <c r="M404" s="247"/>
      <c r="N404" s="248"/>
      <c r="O404" s="248"/>
      <c r="P404" s="248"/>
      <c r="Q404" s="248"/>
      <c r="R404" s="248"/>
      <c r="S404" s="248"/>
      <c r="T404" s="24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0" t="s">
        <v>151</v>
      </c>
      <c r="AU404" s="250" t="s">
        <v>149</v>
      </c>
      <c r="AV404" s="14" t="s">
        <v>149</v>
      </c>
      <c r="AW404" s="14" t="s">
        <v>30</v>
      </c>
      <c r="AX404" s="14" t="s">
        <v>81</v>
      </c>
      <c r="AY404" s="250" t="s">
        <v>141</v>
      </c>
    </row>
    <row r="405" s="2" customFormat="1" ht="24.15" customHeight="1">
      <c r="A405" s="38"/>
      <c r="B405" s="39"/>
      <c r="C405" s="215" t="s">
        <v>379</v>
      </c>
      <c r="D405" s="215" t="s">
        <v>144</v>
      </c>
      <c r="E405" s="216" t="s">
        <v>380</v>
      </c>
      <c r="F405" s="217" t="s">
        <v>381</v>
      </c>
      <c r="G405" s="218" t="s">
        <v>177</v>
      </c>
      <c r="H405" s="219">
        <v>39.5</v>
      </c>
      <c r="I405" s="220"/>
      <c r="J405" s="221">
        <f>ROUND(I405*H405,2)</f>
        <v>0</v>
      </c>
      <c r="K405" s="222"/>
      <c r="L405" s="44"/>
      <c r="M405" s="223" t="s">
        <v>1</v>
      </c>
      <c r="N405" s="224" t="s">
        <v>39</v>
      </c>
      <c r="O405" s="91"/>
      <c r="P405" s="225">
        <f>O405*H405</f>
        <v>0</v>
      </c>
      <c r="Q405" s="225">
        <v>0</v>
      </c>
      <c r="R405" s="225">
        <f>Q405*H405</f>
        <v>0</v>
      </c>
      <c r="S405" s="225">
        <v>0.0060000000000000001</v>
      </c>
      <c r="T405" s="226">
        <f>S405*H405</f>
        <v>0.23700000000000002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148</v>
      </c>
      <c r="AT405" s="227" t="s">
        <v>144</v>
      </c>
      <c r="AU405" s="227" t="s">
        <v>149</v>
      </c>
      <c r="AY405" s="17" t="s">
        <v>141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149</v>
      </c>
      <c r="BK405" s="228">
        <f>ROUND(I405*H405,2)</f>
        <v>0</v>
      </c>
      <c r="BL405" s="17" t="s">
        <v>148</v>
      </c>
      <c r="BM405" s="227" t="s">
        <v>382</v>
      </c>
    </row>
    <row r="406" s="13" customFormat="1">
      <c r="A406" s="13"/>
      <c r="B406" s="229"/>
      <c r="C406" s="230"/>
      <c r="D406" s="231" t="s">
        <v>151</v>
      </c>
      <c r="E406" s="232" t="s">
        <v>1</v>
      </c>
      <c r="F406" s="233" t="s">
        <v>383</v>
      </c>
      <c r="G406" s="230"/>
      <c r="H406" s="232" t="s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151</v>
      </c>
      <c r="AU406" s="239" t="s">
        <v>149</v>
      </c>
      <c r="AV406" s="13" t="s">
        <v>81</v>
      </c>
      <c r="AW406" s="13" t="s">
        <v>30</v>
      </c>
      <c r="AX406" s="13" t="s">
        <v>73</v>
      </c>
      <c r="AY406" s="239" t="s">
        <v>141</v>
      </c>
    </row>
    <row r="407" s="14" customFormat="1">
      <c r="A407" s="14"/>
      <c r="B407" s="240"/>
      <c r="C407" s="241"/>
      <c r="D407" s="231" t="s">
        <v>151</v>
      </c>
      <c r="E407" s="242" t="s">
        <v>1</v>
      </c>
      <c r="F407" s="243" t="s">
        <v>81</v>
      </c>
      <c r="G407" s="241"/>
      <c r="H407" s="244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151</v>
      </c>
      <c r="AU407" s="250" t="s">
        <v>149</v>
      </c>
      <c r="AV407" s="14" t="s">
        <v>149</v>
      </c>
      <c r="AW407" s="14" t="s">
        <v>30</v>
      </c>
      <c r="AX407" s="14" t="s">
        <v>73</v>
      </c>
      <c r="AY407" s="250" t="s">
        <v>141</v>
      </c>
    </row>
    <row r="408" s="13" customFormat="1">
      <c r="A408" s="13"/>
      <c r="B408" s="229"/>
      <c r="C408" s="230"/>
      <c r="D408" s="231" t="s">
        <v>151</v>
      </c>
      <c r="E408" s="232" t="s">
        <v>1</v>
      </c>
      <c r="F408" s="233" t="s">
        <v>255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151</v>
      </c>
      <c r="AU408" s="239" t="s">
        <v>149</v>
      </c>
      <c r="AV408" s="13" t="s">
        <v>81</v>
      </c>
      <c r="AW408" s="13" t="s">
        <v>30</v>
      </c>
      <c r="AX408" s="13" t="s">
        <v>73</v>
      </c>
      <c r="AY408" s="239" t="s">
        <v>141</v>
      </c>
    </row>
    <row r="409" s="14" customFormat="1">
      <c r="A409" s="14"/>
      <c r="B409" s="240"/>
      <c r="C409" s="241"/>
      <c r="D409" s="231" t="s">
        <v>151</v>
      </c>
      <c r="E409" s="242" t="s">
        <v>1</v>
      </c>
      <c r="F409" s="243" t="s">
        <v>384</v>
      </c>
      <c r="G409" s="241"/>
      <c r="H409" s="244">
        <v>38.5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151</v>
      </c>
      <c r="AU409" s="250" t="s">
        <v>149</v>
      </c>
      <c r="AV409" s="14" t="s">
        <v>149</v>
      </c>
      <c r="AW409" s="14" t="s">
        <v>30</v>
      </c>
      <c r="AX409" s="14" t="s">
        <v>73</v>
      </c>
      <c r="AY409" s="250" t="s">
        <v>141</v>
      </c>
    </row>
    <row r="410" s="15" customFormat="1">
      <c r="A410" s="15"/>
      <c r="B410" s="262"/>
      <c r="C410" s="263"/>
      <c r="D410" s="231" t="s">
        <v>151</v>
      </c>
      <c r="E410" s="264" t="s">
        <v>1</v>
      </c>
      <c r="F410" s="265" t="s">
        <v>173</v>
      </c>
      <c r="G410" s="263"/>
      <c r="H410" s="266">
        <v>39.5</v>
      </c>
      <c r="I410" s="267"/>
      <c r="J410" s="263"/>
      <c r="K410" s="263"/>
      <c r="L410" s="268"/>
      <c r="M410" s="269"/>
      <c r="N410" s="270"/>
      <c r="O410" s="270"/>
      <c r="P410" s="270"/>
      <c r="Q410" s="270"/>
      <c r="R410" s="270"/>
      <c r="S410" s="270"/>
      <c r="T410" s="271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2" t="s">
        <v>151</v>
      </c>
      <c r="AU410" s="272" t="s">
        <v>149</v>
      </c>
      <c r="AV410" s="15" t="s">
        <v>148</v>
      </c>
      <c r="AW410" s="15" t="s">
        <v>30</v>
      </c>
      <c r="AX410" s="15" t="s">
        <v>81</v>
      </c>
      <c r="AY410" s="272" t="s">
        <v>141</v>
      </c>
    </row>
    <row r="411" s="2" customFormat="1" ht="24.15" customHeight="1">
      <c r="A411" s="38"/>
      <c r="B411" s="39"/>
      <c r="C411" s="215" t="s">
        <v>385</v>
      </c>
      <c r="D411" s="215" t="s">
        <v>144</v>
      </c>
      <c r="E411" s="216" t="s">
        <v>386</v>
      </c>
      <c r="F411" s="217" t="s">
        <v>387</v>
      </c>
      <c r="G411" s="218" t="s">
        <v>177</v>
      </c>
      <c r="H411" s="219">
        <v>15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39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0.017999999999999999</v>
      </c>
      <c r="T411" s="226">
        <f>S411*H411</f>
        <v>0.26999999999999996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148</v>
      </c>
      <c r="AT411" s="227" t="s">
        <v>144</v>
      </c>
      <c r="AU411" s="227" t="s">
        <v>149</v>
      </c>
      <c r="AY411" s="17" t="s">
        <v>141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149</v>
      </c>
      <c r="BK411" s="228">
        <f>ROUND(I411*H411,2)</f>
        <v>0</v>
      </c>
      <c r="BL411" s="17" t="s">
        <v>148</v>
      </c>
      <c r="BM411" s="227" t="s">
        <v>388</v>
      </c>
    </row>
    <row r="412" s="13" customFormat="1">
      <c r="A412" s="13"/>
      <c r="B412" s="229"/>
      <c r="C412" s="230"/>
      <c r="D412" s="231" t="s">
        <v>151</v>
      </c>
      <c r="E412" s="232" t="s">
        <v>1</v>
      </c>
      <c r="F412" s="233" t="s">
        <v>389</v>
      </c>
      <c r="G412" s="230"/>
      <c r="H412" s="232" t="s">
        <v>1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151</v>
      </c>
      <c r="AU412" s="239" t="s">
        <v>149</v>
      </c>
      <c r="AV412" s="13" t="s">
        <v>81</v>
      </c>
      <c r="AW412" s="13" t="s">
        <v>30</v>
      </c>
      <c r="AX412" s="13" t="s">
        <v>73</v>
      </c>
      <c r="AY412" s="239" t="s">
        <v>141</v>
      </c>
    </row>
    <row r="413" s="13" customFormat="1">
      <c r="A413" s="13"/>
      <c r="B413" s="229"/>
      <c r="C413" s="230"/>
      <c r="D413" s="231" t="s">
        <v>151</v>
      </c>
      <c r="E413" s="232" t="s">
        <v>1</v>
      </c>
      <c r="F413" s="233" t="s">
        <v>390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151</v>
      </c>
      <c r="AU413" s="239" t="s">
        <v>149</v>
      </c>
      <c r="AV413" s="13" t="s">
        <v>81</v>
      </c>
      <c r="AW413" s="13" t="s">
        <v>30</v>
      </c>
      <c r="AX413" s="13" t="s">
        <v>73</v>
      </c>
      <c r="AY413" s="239" t="s">
        <v>141</v>
      </c>
    </row>
    <row r="414" s="14" customFormat="1">
      <c r="A414" s="14"/>
      <c r="B414" s="240"/>
      <c r="C414" s="241"/>
      <c r="D414" s="231" t="s">
        <v>151</v>
      </c>
      <c r="E414" s="242" t="s">
        <v>1</v>
      </c>
      <c r="F414" s="243" t="s">
        <v>186</v>
      </c>
      <c r="G414" s="241"/>
      <c r="H414" s="244">
        <v>7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151</v>
      </c>
      <c r="AU414" s="250" t="s">
        <v>149</v>
      </c>
      <c r="AV414" s="14" t="s">
        <v>149</v>
      </c>
      <c r="AW414" s="14" t="s">
        <v>30</v>
      </c>
      <c r="AX414" s="14" t="s">
        <v>73</v>
      </c>
      <c r="AY414" s="250" t="s">
        <v>141</v>
      </c>
    </row>
    <row r="415" s="13" customFormat="1">
      <c r="A415" s="13"/>
      <c r="B415" s="229"/>
      <c r="C415" s="230"/>
      <c r="D415" s="231" t="s">
        <v>151</v>
      </c>
      <c r="E415" s="232" t="s">
        <v>1</v>
      </c>
      <c r="F415" s="233" t="s">
        <v>279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151</v>
      </c>
      <c r="AU415" s="239" t="s">
        <v>149</v>
      </c>
      <c r="AV415" s="13" t="s">
        <v>81</v>
      </c>
      <c r="AW415" s="13" t="s">
        <v>30</v>
      </c>
      <c r="AX415" s="13" t="s">
        <v>73</v>
      </c>
      <c r="AY415" s="239" t="s">
        <v>141</v>
      </c>
    </row>
    <row r="416" s="14" customFormat="1">
      <c r="A416" s="14"/>
      <c r="B416" s="240"/>
      <c r="C416" s="241"/>
      <c r="D416" s="231" t="s">
        <v>151</v>
      </c>
      <c r="E416" s="242" t="s">
        <v>1</v>
      </c>
      <c r="F416" s="243" t="s">
        <v>157</v>
      </c>
      <c r="G416" s="241"/>
      <c r="H416" s="244">
        <v>8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151</v>
      </c>
      <c r="AU416" s="250" t="s">
        <v>149</v>
      </c>
      <c r="AV416" s="14" t="s">
        <v>149</v>
      </c>
      <c r="AW416" s="14" t="s">
        <v>30</v>
      </c>
      <c r="AX416" s="14" t="s">
        <v>73</v>
      </c>
      <c r="AY416" s="250" t="s">
        <v>141</v>
      </c>
    </row>
    <row r="417" s="15" customFormat="1">
      <c r="A417" s="15"/>
      <c r="B417" s="262"/>
      <c r="C417" s="263"/>
      <c r="D417" s="231" t="s">
        <v>151</v>
      </c>
      <c r="E417" s="264" t="s">
        <v>1</v>
      </c>
      <c r="F417" s="265" t="s">
        <v>173</v>
      </c>
      <c r="G417" s="263"/>
      <c r="H417" s="266">
        <v>15</v>
      </c>
      <c r="I417" s="267"/>
      <c r="J417" s="263"/>
      <c r="K417" s="263"/>
      <c r="L417" s="268"/>
      <c r="M417" s="269"/>
      <c r="N417" s="270"/>
      <c r="O417" s="270"/>
      <c r="P417" s="270"/>
      <c r="Q417" s="270"/>
      <c r="R417" s="270"/>
      <c r="S417" s="270"/>
      <c r="T417" s="271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2" t="s">
        <v>151</v>
      </c>
      <c r="AU417" s="272" t="s">
        <v>149</v>
      </c>
      <c r="AV417" s="15" t="s">
        <v>148</v>
      </c>
      <c r="AW417" s="15" t="s">
        <v>30</v>
      </c>
      <c r="AX417" s="15" t="s">
        <v>81</v>
      </c>
      <c r="AY417" s="272" t="s">
        <v>141</v>
      </c>
    </row>
    <row r="418" s="2" customFormat="1" ht="24.15" customHeight="1">
      <c r="A418" s="38"/>
      <c r="B418" s="39"/>
      <c r="C418" s="215" t="s">
        <v>391</v>
      </c>
      <c r="D418" s="215" t="s">
        <v>144</v>
      </c>
      <c r="E418" s="216" t="s">
        <v>392</v>
      </c>
      <c r="F418" s="217" t="s">
        <v>393</v>
      </c>
      <c r="G418" s="218" t="s">
        <v>177</v>
      </c>
      <c r="H418" s="219">
        <v>2</v>
      </c>
      <c r="I418" s="220"/>
      <c r="J418" s="221">
        <f>ROUND(I418*H418,2)</f>
        <v>0</v>
      </c>
      <c r="K418" s="222"/>
      <c r="L418" s="44"/>
      <c r="M418" s="223" t="s">
        <v>1</v>
      </c>
      <c r="N418" s="224" t="s">
        <v>39</v>
      </c>
      <c r="O418" s="91"/>
      <c r="P418" s="225">
        <f>O418*H418</f>
        <v>0</v>
      </c>
      <c r="Q418" s="225">
        <v>0</v>
      </c>
      <c r="R418" s="225">
        <f>Q418*H418</f>
        <v>0</v>
      </c>
      <c r="S418" s="225">
        <v>0.033000000000000002</v>
      </c>
      <c r="T418" s="226">
        <f>S418*H418</f>
        <v>0.066000000000000003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7" t="s">
        <v>148</v>
      </c>
      <c r="AT418" s="227" t="s">
        <v>144</v>
      </c>
      <c r="AU418" s="227" t="s">
        <v>149</v>
      </c>
      <c r="AY418" s="17" t="s">
        <v>141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149</v>
      </c>
      <c r="BK418" s="228">
        <f>ROUND(I418*H418,2)</f>
        <v>0</v>
      </c>
      <c r="BL418" s="17" t="s">
        <v>148</v>
      </c>
      <c r="BM418" s="227" t="s">
        <v>394</v>
      </c>
    </row>
    <row r="419" s="13" customFormat="1">
      <c r="A419" s="13"/>
      <c r="B419" s="229"/>
      <c r="C419" s="230"/>
      <c r="D419" s="231" t="s">
        <v>151</v>
      </c>
      <c r="E419" s="232" t="s">
        <v>1</v>
      </c>
      <c r="F419" s="233" t="s">
        <v>395</v>
      </c>
      <c r="G419" s="230"/>
      <c r="H419" s="232" t="s">
        <v>1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9" t="s">
        <v>151</v>
      </c>
      <c r="AU419" s="239" t="s">
        <v>149</v>
      </c>
      <c r="AV419" s="13" t="s">
        <v>81</v>
      </c>
      <c r="AW419" s="13" t="s">
        <v>30</v>
      </c>
      <c r="AX419" s="13" t="s">
        <v>73</v>
      </c>
      <c r="AY419" s="239" t="s">
        <v>141</v>
      </c>
    </row>
    <row r="420" s="14" customFormat="1">
      <c r="A420" s="14"/>
      <c r="B420" s="240"/>
      <c r="C420" s="241"/>
      <c r="D420" s="231" t="s">
        <v>151</v>
      </c>
      <c r="E420" s="242" t="s">
        <v>1</v>
      </c>
      <c r="F420" s="243" t="s">
        <v>149</v>
      </c>
      <c r="G420" s="241"/>
      <c r="H420" s="244">
        <v>2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0" t="s">
        <v>151</v>
      </c>
      <c r="AU420" s="250" t="s">
        <v>149</v>
      </c>
      <c r="AV420" s="14" t="s">
        <v>149</v>
      </c>
      <c r="AW420" s="14" t="s">
        <v>30</v>
      </c>
      <c r="AX420" s="14" t="s">
        <v>81</v>
      </c>
      <c r="AY420" s="250" t="s">
        <v>141</v>
      </c>
    </row>
    <row r="421" s="2" customFormat="1" ht="24.15" customHeight="1">
      <c r="A421" s="38"/>
      <c r="B421" s="39"/>
      <c r="C421" s="215" t="s">
        <v>396</v>
      </c>
      <c r="D421" s="215" t="s">
        <v>144</v>
      </c>
      <c r="E421" s="216" t="s">
        <v>397</v>
      </c>
      <c r="F421" s="217" t="s">
        <v>398</v>
      </c>
      <c r="G421" s="218" t="s">
        <v>177</v>
      </c>
      <c r="H421" s="219">
        <v>230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39</v>
      </c>
      <c r="O421" s="91"/>
      <c r="P421" s="225">
        <f>O421*H421</f>
        <v>0</v>
      </c>
      <c r="Q421" s="225">
        <v>0</v>
      </c>
      <c r="R421" s="225">
        <f>Q421*H421</f>
        <v>0</v>
      </c>
      <c r="S421" s="225">
        <v>0.001</v>
      </c>
      <c r="T421" s="226">
        <f>S421*H421</f>
        <v>0.23000000000000001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148</v>
      </c>
      <c r="AT421" s="227" t="s">
        <v>144</v>
      </c>
      <c r="AU421" s="227" t="s">
        <v>149</v>
      </c>
      <c r="AY421" s="17" t="s">
        <v>141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149</v>
      </c>
      <c r="BK421" s="228">
        <f>ROUND(I421*H421,2)</f>
        <v>0</v>
      </c>
      <c r="BL421" s="17" t="s">
        <v>148</v>
      </c>
      <c r="BM421" s="227" t="s">
        <v>399</v>
      </c>
    </row>
    <row r="422" s="14" customFormat="1">
      <c r="A422" s="14"/>
      <c r="B422" s="240"/>
      <c r="C422" s="241"/>
      <c r="D422" s="231" t="s">
        <v>151</v>
      </c>
      <c r="E422" s="242" t="s">
        <v>1</v>
      </c>
      <c r="F422" s="243" t="s">
        <v>400</v>
      </c>
      <c r="G422" s="241"/>
      <c r="H422" s="244">
        <v>230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151</v>
      </c>
      <c r="AU422" s="250" t="s">
        <v>149</v>
      </c>
      <c r="AV422" s="14" t="s">
        <v>149</v>
      </c>
      <c r="AW422" s="14" t="s">
        <v>30</v>
      </c>
      <c r="AX422" s="14" t="s">
        <v>81</v>
      </c>
      <c r="AY422" s="250" t="s">
        <v>141</v>
      </c>
    </row>
    <row r="423" s="2" customFormat="1" ht="24.15" customHeight="1">
      <c r="A423" s="38"/>
      <c r="B423" s="39"/>
      <c r="C423" s="215" t="s">
        <v>401</v>
      </c>
      <c r="D423" s="215" t="s">
        <v>144</v>
      </c>
      <c r="E423" s="216" t="s">
        <v>402</v>
      </c>
      <c r="F423" s="217" t="s">
        <v>403</v>
      </c>
      <c r="G423" s="218" t="s">
        <v>177</v>
      </c>
      <c r="H423" s="219">
        <v>10</v>
      </c>
      <c r="I423" s="220"/>
      <c r="J423" s="221">
        <f>ROUND(I423*H423,2)</f>
        <v>0</v>
      </c>
      <c r="K423" s="222"/>
      <c r="L423" s="44"/>
      <c r="M423" s="223" t="s">
        <v>1</v>
      </c>
      <c r="N423" s="224" t="s">
        <v>39</v>
      </c>
      <c r="O423" s="91"/>
      <c r="P423" s="225">
        <f>O423*H423</f>
        <v>0</v>
      </c>
      <c r="Q423" s="225">
        <v>0</v>
      </c>
      <c r="R423" s="225">
        <f>Q423*H423</f>
        <v>0</v>
      </c>
      <c r="S423" s="225">
        <v>0.001</v>
      </c>
      <c r="T423" s="226">
        <f>S423*H423</f>
        <v>0.01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148</v>
      </c>
      <c r="AT423" s="227" t="s">
        <v>144</v>
      </c>
      <c r="AU423" s="227" t="s">
        <v>149</v>
      </c>
      <c r="AY423" s="17" t="s">
        <v>141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149</v>
      </c>
      <c r="BK423" s="228">
        <f>ROUND(I423*H423,2)</f>
        <v>0</v>
      </c>
      <c r="BL423" s="17" t="s">
        <v>148</v>
      </c>
      <c r="BM423" s="227" t="s">
        <v>404</v>
      </c>
    </row>
    <row r="424" s="14" customFormat="1">
      <c r="A424" s="14"/>
      <c r="B424" s="240"/>
      <c r="C424" s="241"/>
      <c r="D424" s="231" t="s">
        <v>151</v>
      </c>
      <c r="E424" s="242" t="s">
        <v>1</v>
      </c>
      <c r="F424" s="243" t="s">
        <v>210</v>
      </c>
      <c r="G424" s="241"/>
      <c r="H424" s="244">
        <v>10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151</v>
      </c>
      <c r="AU424" s="250" t="s">
        <v>149</v>
      </c>
      <c r="AV424" s="14" t="s">
        <v>149</v>
      </c>
      <c r="AW424" s="14" t="s">
        <v>30</v>
      </c>
      <c r="AX424" s="14" t="s">
        <v>81</v>
      </c>
      <c r="AY424" s="250" t="s">
        <v>141</v>
      </c>
    </row>
    <row r="425" s="2" customFormat="1" ht="24.15" customHeight="1">
      <c r="A425" s="38"/>
      <c r="B425" s="39"/>
      <c r="C425" s="215" t="s">
        <v>405</v>
      </c>
      <c r="D425" s="215" t="s">
        <v>144</v>
      </c>
      <c r="E425" s="216" t="s">
        <v>406</v>
      </c>
      <c r="F425" s="217" t="s">
        <v>407</v>
      </c>
      <c r="G425" s="218" t="s">
        <v>162</v>
      </c>
      <c r="H425" s="219">
        <v>57</v>
      </c>
      <c r="I425" s="220"/>
      <c r="J425" s="221">
        <f>ROUND(I425*H425,2)</f>
        <v>0</v>
      </c>
      <c r="K425" s="222"/>
      <c r="L425" s="44"/>
      <c r="M425" s="223" t="s">
        <v>1</v>
      </c>
      <c r="N425" s="224" t="s">
        <v>39</v>
      </c>
      <c r="O425" s="91"/>
      <c r="P425" s="225">
        <f>O425*H425</f>
        <v>0</v>
      </c>
      <c r="Q425" s="225">
        <v>0</v>
      </c>
      <c r="R425" s="225">
        <f>Q425*H425</f>
        <v>0</v>
      </c>
      <c r="S425" s="225">
        <v>0.00056999999999999998</v>
      </c>
      <c r="T425" s="226">
        <f>S425*H425</f>
        <v>0.032489999999999998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7" t="s">
        <v>148</v>
      </c>
      <c r="AT425" s="227" t="s">
        <v>144</v>
      </c>
      <c r="AU425" s="227" t="s">
        <v>149</v>
      </c>
      <c r="AY425" s="17" t="s">
        <v>141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7" t="s">
        <v>149</v>
      </c>
      <c r="BK425" s="228">
        <f>ROUND(I425*H425,2)</f>
        <v>0</v>
      </c>
      <c r="BL425" s="17" t="s">
        <v>148</v>
      </c>
      <c r="BM425" s="227" t="s">
        <v>408</v>
      </c>
    </row>
    <row r="426" s="13" customFormat="1">
      <c r="A426" s="13"/>
      <c r="B426" s="229"/>
      <c r="C426" s="230"/>
      <c r="D426" s="231" t="s">
        <v>151</v>
      </c>
      <c r="E426" s="232" t="s">
        <v>1</v>
      </c>
      <c r="F426" s="233" t="s">
        <v>409</v>
      </c>
      <c r="G426" s="230"/>
      <c r="H426" s="232" t="s">
        <v>1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151</v>
      </c>
      <c r="AU426" s="239" t="s">
        <v>149</v>
      </c>
      <c r="AV426" s="13" t="s">
        <v>81</v>
      </c>
      <c r="AW426" s="13" t="s">
        <v>30</v>
      </c>
      <c r="AX426" s="13" t="s">
        <v>73</v>
      </c>
      <c r="AY426" s="239" t="s">
        <v>141</v>
      </c>
    </row>
    <row r="427" s="14" customFormat="1">
      <c r="A427" s="14"/>
      <c r="B427" s="240"/>
      <c r="C427" s="241"/>
      <c r="D427" s="231" t="s">
        <v>151</v>
      </c>
      <c r="E427" s="242" t="s">
        <v>1</v>
      </c>
      <c r="F427" s="243" t="s">
        <v>410</v>
      </c>
      <c r="G427" s="241"/>
      <c r="H427" s="244">
        <v>57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151</v>
      </c>
      <c r="AU427" s="250" t="s">
        <v>149</v>
      </c>
      <c r="AV427" s="14" t="s">
        <v>149</v>
      </c>
      <c r="AW427" s="14" t="s">
        <v>30</v>
      </c>
      <c r="AX427" s="14" t="s">
        <v>81</v>
      </c>
      <c r="AY427" s="250" t="s">
        <v>141</v>
      </c>
    </row>
    <row r="428" s="2" customFormat="1" ht="24.15" customHeight="1">
      <c r="A428" s="38"/>
      <c r="B428" s="39"/>
      <c r="C428" s="215" t="s">
        <v>411</v>
      </c>
      <c r="D428" s="215" t="s">
        <v>144</v>
      </c>
      <c r="E428" s="216" t="s">
        <v>412</v>
      </c>
      <c r="F428" s="217" t="s">
        <v>413</v>
      </c>
      <c r="G428" s="218" t="s">
        <v>177</v>
      </c>
      <c r="H428" s="219">
        <v>14</v>
      </c>
      <c r="I428" s="220"/>
      <c r="J428" s="221">
        <f>ROUND(I428*H428,2)</f>
        <v>0</v>
      </c>
      <c r="K428" s="222"/>
      <c r="L428" s="44"/>
      <c r="M428" s="223" t="s">
        <v>1</v>
      </c>
      <c r="N428" s="224" t="s">
        <v>39</v>
      </c>
      <c r="O428" s="91"/>
      <c r="P428" s="225">
        <f>O428*H428</f>
        <v>0</v>
      </c>
      <c r="Q428" s="225">
        <v>0</v>
      </c>
      <c r="R428" s="225">
        <f>Q428*H428</f>
        <v>0</v>
      </c>
      <c r="S428" s="225">
        <v>0</v>
      </c>
      <c r="T428" s="22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7" t="s">
        <v>148</v>
      </c>
      <c r="AT428" s="227" t="s">
        <v>144</v>
      </c>
      <c r="AU428" s="227" t="s">
        <v>149</v>
      </c>
      <c r="AY428" s="17" t="s">
        <v>141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149</v>
      </c>
      <c r="BK428" s="228">
        <f>ROUND(I428*H428,2)</f>
        <v>0</v>
      </c>
      <c r="BL428" s="17" t="s">
        <v>148</v>
      </c>
      <c r="BM428" s="227" t="s">
        <v>414</v>
      </c>
    </row>
    <row r="429" s="14" customFormat="1">
      <c r="A429" s="14"/>
      <c r="B429" s="240"/>
      <c r="C429" s="241"/>
      <c r="D429" s="231" t="s">
        <v>151</v>
      </c>
      <c r="E429" s="242" t="s">
        <v>1</v>
      </c>
      <c r="F429" s="243" t="s">
        <v>249</v>
      </c>
      <c r="G429" s="241"/>
      <c r="H429" s="244">
        <v>14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151</v>
      </c>
      <c r="AU429" s="250" t="s">
        <v>149</v>
      </c>
      <c r="AV429" s="14" t="s">
        <v>149</v>
      </c>
      <c r="AW429" s="14" t="s">
        <v>30</v>
      </c>
      <c r="AX429" s="14" t="s">
        <v>81</v>
      </c>
      <c r="AY429" s="250" t="s">
        <v>141</v>
      </c>
    </row>
    <row r="430" s="2" customFormat="1" ht="37.8" customHeight="1">
      <c r="A430" s="38"/>
      <c r="B430" s="39"/>
      <c r="C430" s="215" t="s">
        <v>415</v>
      </c>
      <c r="D430" s="215" t="s">
        <v>144</v>
      </c>
      <c r="E430" s="216" t="s">
        <v>416</v>
      </c>
      <c r="F430" s="217" t="s">
        <v>417</v>
      </c>
      <c r="G430" s="218" t="s">
        <v>168</v>
      </c>
      <c r="H430" s="219">
        <v>7.0439999999999996</v>
      </c>
      <c r="I430" s="220"/>
      <c r="J430" s="221">
        <f>ROUND(I430*H430,2)</f>
        <v>0</v>
      </c>
      <c r="K430" s="222"/>
      <c r="L430" s="44"/>
      <c r="M430" s="223" t="s">
        <v>1</v>
      </c>
      <c r="N430" s="224" t="s">
        <v>39</v>
      </c>
      <c r="O430" s="91"/>
      <c r="P430" s="225">
        <f>O430*H430</f>
        <v>0</v>
      </c>
      <c r="Q430" s="225">
        <v>0</v>
      </c>
      <c r="R430" s="225">
        <f>Q430*H430</f>
        <v>0</v>
      </c>
      <c r="S430" s="225">
        <v>0.045999999999999999</v>
      </c>
      <c r="T430" s="226">
        <f>S430*H430</f>
        <v>0.32402399999999998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7" t="s">
        <v>148</v>
      </c>
      <c r="AT430" s="227" t="s">
        <v>144</v>
      </c>
      <c r="AU430" s="227" t="s">
        <v>149</v>
      </c>
      <c r="AY430" s="17" t="s">
        <v>141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7" t="s">
        <v>149</v>
      </c>
      <c r="BK430" s="228">
        <f>ROUND(I430*H430,2)</f>
        <v>0</v>
      </c>
      <c r="BL430" s="17" t="s">
        <v>148</v>
      </c>
      <c r="BM430" s="227" t="s">
        <v>418</v>
      </c>
    </row>
    <row r="431" s="13" customFormat="1">
      <c r="A431" s="13"/>
      <c r="B431" s="229"/>
      <c r="C431" s="230"/>
      <c r="D431" s="231" t="s">
        <v>151</v>
      </c>
      <c r="E431" s="232" t="s">
        <v>1</v>
      </c>
      <c r="F431" s="233" t="s">
        <v>419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151</v>
      </c>
      <c r="AU431" s="239" t="s">
        <v>149</v>
      </c>
      <c r="AV431" s="13" t="s">
        <v>81</v>
      </c>
      <c r="AW431" s="13" t="s">
        <v>30</v>
      </c>
      <c r="AX431" s="13" t="s">
        <v>73</v>
      </c>
      <c r="AY431" s="239" t="s">
        <v>141</v>
      </c>
    </row>
    <row r="432" s="14" customFormat="1">
      <c r="A432" s="14"/>
      <c r="B432" s="240"/>
      <c r="C432" s="241"/>
      <c r="D432" s="231" t="s">
        <v>151</v>
      </c>
      <c r="E432" s="242" t="s">
        <v>1</v>
      </c>
      <c r="F432" s="243" t="s">
        <v>420</v>
      </c>
      <c r="G432" s="241"/>
      <c r="H432" s="244">
        <v>5.0439999999999996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151</v>
      </c>
      <c r="AU432" s="250" t="s">
        <v>149</v>
      </c>
      <c r="AV432" s="14" t="s">
        <v>149</v>
      </c>
      <c r="AW432" s="14" t="s">
        <v>30</v>
      </c>
      <c r="AX432" s="14" t="s">
        <v>73</v>
      </c>
      <c r="AY432" s="250" t="s">
        <v>141</v>
      </c>
    </row>
    <row r="433" s="13" customFormat="1">
      <c r="A433" s="13"/>
      <c r="B433" s="229"/>
      <c r="C433" s="230"/>
      <c r="D433" s="231" t="s">
        <v>151</v>
      </c>
      <c r="E433" s="232" t="s">
        <v>1</v>
      </c>
      <c r="F433" s="233" t="s">
        <v>421</v>
      </c>
      <c r="G433" s="230"/>
      <c r="H433" s="232" t="s">
        <v>1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9" t="s">
        <v>151</v>
      </c>
      <c r="AU433" s="239" t="s">
        <v>149</v>
      </c>
      <c r="AV433" s="13" t="s">
        <v>81</v>
      </c>
      <c r="AW433" s="13" t="s">
        <v>30</v>
      </c>
      <c r="AX433" s="13" t="s">
        <v>73</v>
      </c>
      <c r="AY433" s="239" t="s">
        <v>141</v>
      </c>
    </row>
    <row r="434" s="14" customFormat="1">
      <c r="A434" s="14"/>
      <c r="B434" s="240"/>
      <c r="C434" s="241"/>
      <c r="D434" s="231" t="s">
        <v>151</v>
      </c>
      <c r="E434" s="242" t="s">
        <v>1</v>
      </c>
      <c r="F434" s="243" t="s">
        <v>149</v>
      </c>
      <c r="G434" s="241"/>
      <c r="H434" s="244">
        <v>2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0" t="s">
        <v>151</v>
      </c>
      <c r="AU434" s="250" t="s">
        <v>149</v>
      </c>
      <c r="AV434" s="14" t="s">
        <v>149</v>
      </c>
      <c r="AW434" s="14" t="s">
        <v>30</v>
      </c>
      <c r="AX434" s="14" t="s">
        <v>73</v>
      </c>
      <c r="AY434" s="250" t="s">
        <v>141</v>
      </c>
    </row>
    <row r="435" s="15" customFormat="1">
      <c r="A435" s="15"/>
      <c r="B435" s="262"/>
      <c r="C435" s="263"/>
      <c r="D435" s="231" t="s">
        <v>151</v>
      </c>
      <c r="E435" s="264" t="s">
        <v>1</v>
      </c>
      <c r="F435" s="265" t="s">
        <v>173</v>
      </c>
      <c r="G435" s="263"/>
      <c r="H435" s="266">
        <v>7.0439999999999996</v>
      </c>
      <c r="I435" s="267"/>
      <c r="J435" s="263"/>
      <c r="K435" s="263"/>
      <c r="L435" s="268"/>
      <c r="M435" s="269"/>
      <c r="N435" s="270"/>
      <c r="O435" s="270"/>
      <c r="P435" s="270"/>
      <c r="Q435" s="270"/>
      <c r="R435" s="270"/>
      <c r="S435" s="270"/>
      <c r="T435" s="271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T435" s="272" t="s">
        <v>151</v>
      </c>
      <c r="AU435" s="272" t="s">
        <v>149</v>
      </c>
      <c r="AV435" s="15" t="s">
        <v>148</v>
      </c>
      <c r="AW435" s="15" t="s">
        <v>30</v>
      </c>
      <c r="AX435" s="15" t="s">
        <v>81</v>
      </c>
      <c r="AY435" s="272" t="s">
        <v>141</v>
      </c>
    </row>
    <row r="436" s="2" customFormat="1" ht="24.15" customHeight="1">
      <c r="A436" s="38"/>
      <c r="B436" s="39"/>
      <c r="C436" s="215" t="s">
        <v>422</v>
      </c>
      <c r="D436" s="215" t="s">
        <v>144</v>
      </c>
      <c r="E436" s="216" t="s">
        <v>423</v>
      </c>
      <c r="F436" s="217" t="s">
        <v>424</v>
      </c>
      <c r="G436" s="218" t="s">
        <v>168</v>
      </c>
      <c r="H436" s="219">
        <v>19.251999999999999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39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0.068000000000000005</v>
      </c>
      <c r="T436" s="226">
        <f>S436*H436</f>
        <v>1.3091360000000001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148</v>
      </c>
      <c r="AT436" s="227" t="s">
        <v>144</v>
      </c>
      <c r="AU436" s="227" t="s">
        <v>149</v>
      </c>
      <c r="AY436" s="17" t="s">
        <v>141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149</v>
      </c>
      <c r="BK436" s="228">
        <f>ROUND(I436*H436,2)</f>
        <v>0</v>
      </c>
      <c r="BL436" s="17" t="s">
        <v>148</v>
      </c>
      <c r="BM436" s="227" t="s">
        <v>425</v>
      </c>
    </row>
    <row r="437" s="13" customFormat="1">
      <c r="A437" s="13"/>
      <c r="B437" s="229"/>
      <c r="C437" s="230"/>
      <c r="D437" s="231" t="s">
        <v>151</v>
      </c>
      <c r="E437" s="232" t="s">
        <v>1</v>
      </c>
      <c r="F437" s="233" t="s">
        <v>214</v>
      </c>
      <c r="G437" s="230"/>
      <c r="H437" s="232" t="s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151</v>
      </c>
      <c r="AU437" s="239" t="s">
        <v>149</v>
      </c>
      <c r="AV437" s="13" t="s">
        <v>81</v>
      </c>
      <c r="AW437" s="13" t="s">
        <v>30</v>
      </c>
      <c r="AX437" s="13" t="s">
        <v>73</v>
      </c>
      <c r="AY437" s="239" t="s">
        <v>141</v>
      </c>
    </row>
    <row r="438" s="14" customFormat="1">
      <c r="A438" s="14"/>
      <c r="B438" s="240"/>
      <c r="C438" s="241"/>
      <c r="D438" s="231" t="s">
        <v>151</v>
      </c>
      <c r="E438" s="242" t="s">
        <v>1</v>
      </c>
      <c r="F438" s="243" t="s">
        <v>426</v>
      </c>
      <c r="G438" s="241"/>
      <c r="H438" s="244">
        <v>10.156000000000001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0" t="s">
        <v>151</v>
      </c>
      <c r="AU438" s="250" t="s">
        <v>149</v>
      </c>
      <c r="AV438" s="14" t="s">
        <v>149</v>
      </c>
      <c r="AW438" s="14" t="s">
        <v>30</v>
      </c>
      <c r="AX438" s="14" t="s">
        <v>73</v>
      </c>
      <c r="AY438" s="250" t="s">
        <v>141</v>
      </c>
    </row>
    <row r="439" s="13" customFormat="1">
      <c r="A439" s="13"/>
      <c r="B439" s="229"/>
      <c r="C439" s="230"/>
      <c r="D439" s="231" t="s">
        <v>151</v>
      </c>
      <c r="E439" s="232" t="s">
        <v>1</v>
      </c>
      <c r="F439" s="233" t="s">
        <v>427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151</v>
      </c>
      <c r="AU439" s="239" t="s">
        <v>149</v>
      </c>
      <c r="AV439" s="13" t="s">
        <v>81</v>
      </c>
      <c r="AW439" s="13" t="s">
        <v>30</v>
      </c>
      <c r="AX439" s="13" t="s">
        <v>73</v>
      </c>
      <c r="AY439" s="239" t="s">
        <v>141</v>
      </c>
    </row>
    <row r="440" s="14" customFormat="1">
      <c r="A440" s="14"/>
      <c r="B440" s="240"/>
      <c r="C440" s="241"/>
      <c r="D440" s="231" t="s">
        <v>151</v>
      </c>
      <c r="E440" s="242" t="s">
        <v>1</v>
      </c>
      <c r="F440" s="243" t="s">
        <v>428</v>
      </c>
      <c r="G440" s="241"/>
      <c r="H440" s="244">
        <v>5.6459999999999999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151</v>
      </c>
      <c r="AU440" s="250" t="s">
        <v>149</v>
      </c>
      <c r="AV440" s="14" t="s">
        <v>149</v>
      </c>
      <c r="AW440" s="14" t="s">
        <v>30</v>
      </c>
      <c r="AX440" s="14" t="s">
        <v>73</v>
      </c>
      <c r="AY440" s="250" t="s">
        <v>141</v>
      </c>
    </row>
    <row r="441" s="13" customFormat="1">
      <c r="A441" s="13"/>
      <c r="B441" s="229"/>
      <c r="C441" s="230"/>
      <c r="D441" s="231" t="s">
        <v>151</v>
      </c>
      <c r="E441" s="232" t="s">
        <v>1</v>
      </c>
      <c r="F441" s="233" t="s">
        <v>429</v>
      </c>
      <c r="G441" s="230"/>
      <c r="H441" s="232" t="s">
        <v>1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9" t="s">
        <v>151</v>
      </c>
      <c r="AU441" s="239" t="s">
        <v>149</v>
      </c>
      <c r="AV441" s="13" t="s">
        <v>81</v>
      </c>
      <c r="AW441" s="13" t="s">
        <v>30</v>
      </c>
      <c r="AX441" s="13" t="s">
        <v>73</v>
      </c>
      <c r="AY441" s="239" t="s">
        <v>141</v>
      </c>
    </row>
    <row r="442" s="14" customFormat="1">
      <c r="A442" s="14"/>
      <c r="B442" s="240"/>
      <c r="C442" s="241"/>
      <c r="D442" s="231" t="s">
        <v>151</v>
      </c>
      <c r="E442" s="242" t="s">
        <v>1</v>
      </c>
      <c r="F442" s="243" t="s">
        <v>219</v>
      </c>
      <c r="G442" s="241"/>
      <c r="H442" s="244">
        <v>3.4500000000000002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151</v>
      </c>
      <c r="AU442" s="250" t="s">
        <v>149</v>
      </c>
      <c r="AV442" s="14" t="s">
        <v>149</v>
      </c>
      <c r="AW442" s="14" t="s">
        <v>30</v>
      </c>
      <c r="AX442" s="14" t="s">
        <v>73</v>
      </c>
      <c r="AY442" s="250" t="s">
        <v>141</v>
      </c>
    </row>
    <row r="443" s="15" customFormat="1">
      <c r="A443" s="15"/>
      <c r="B443" s="262"/>
      <c r="C443" s="263"/>
      <c r="D443" s="231" t="s">
        <v>151</v>
      </c>
      <c r="E443" s="264" t="s">
        <v>1</v>
      </c>
      <c r="F443" s="265" t="s">
        <v>173</v>
      </c>
      <c r="G443" s="263"/>
      <c r="H443" s="266">
        <v>19.251999999999999</v>
      </c>
      <c r="I443" s="267"/>
      <c r="J443" s="263"/>
      <c r="K443" s="263"/>
      <c r="L443" s="268"/>
      <c r="M443" s="269"/>
      <c r="N443" s="270"/>
      <c r="O443" s="270"/>
      <c r="P443" s="270"/>
      <c r="Q443" s="270"/>
      <c r="R443" s="270"/>
      <c r="S443" s="270"/>
      <c r="T443" s="271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2" t="s">
        <v>151</v>
      </c>
      <c r="AU443" s="272" t="s">
        <v>149</v>
      </c>
      <c r="AV443" s="15" t="s">
        <v>148</v>
      </c>
      <c r="AW443" s="15" t="s">
        <v>30</v>
      </c>
      <c r="AX443" s="15" t="s">
        <v>81</v>
      </c>
      <c r="AY443" s="272" t="s">
        <v>141</v>
      </c>
    </row>
    <row r="444" s="12" customFormat="1" ht="22.8" customHeight="1">
      <c r="A444" s="12"/>
      <c r="B444" s="199"/>
      <c r="C444" s="200"/>
      <c r="D444" s="201" t="s">
        <v>72</v>
      </c>
      <c r="E444" s="213" t="s">
        <v>430</v>
      </c>
      <c r="F444" s="213" t="s">
        <v>431</v>
      </c>
      <c r="G444" s="200"/>
      <c r="H444" s="200"/>
      <c r="I444" s="203"/>
      <c r="J444" s="214">
        <f>BK444</f>
        <v>0</v>
      </c>
      <c r="K444" s="200"/>
      <c r="L444" s="205"/>
      <c r="M444" s="206"/>
      <c r="N444" s="207"/>
      <c r="O444" s="207"/>
      <c r="P444" s="208">
        <f>SUM(P445:P454)</f>
        <v>0</v>
      </c>
      <c r="Q444" s="207"/>
      <c r="R444" s="208">
        <f>SUM(R445:R454)</f>
        <v>0</v>
      </c>
      <c r="S444" s="207"/>
      <c r="T444" s="209">
        <f>SUM(T445:T454)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0" t="s">
        <v>81</v>
      </c>
      <c r="AT444" s="211" t="s">
        <v>72</v>
      </c>
      <c r="AU444" s="211" t="s">
        <v>81</v>
      </c>
      <c r="AY444" s="210" t="s">
        <v>141</v>
      </c>
      <c r="BK444" s="212">
        <f>SUM(BK445:BK454)</f>
        <v>0</v>
      </c>
    </row>
    <row r="445" s="2" customFormat="1" ht="24.15" customHeight="1">
      <c r="A445" s="38"/>
      <c r="B445" s="39"/>
      <c r="C445" s="215" t="s">
        <v>432</v>
      </c>
      <c r="D445" s="215" t="s">
        <v>144</v>
      </c>
      <c r="E445" s="216" t="s">
        <v>433</v>
      </c>
      <c r="F445" s="217" t="s">
        <v>434</v>
      </c>
      <c r="G445" s="218" t="s">
        <v>147</v>
      </c>
      <c r="H445" s="219">
        <v>6.8289999999999997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39</v>
      </c>
      <c r="O445" s="91"/>
      <c r="P445" s="225">
        <f>O445*H445</f>
        <v>0</v>
      </c>
      <c r="Q445" s="225">
        <v>0</v>
      </c>
      <c r="R445" s="225">
        <f>Q445*H445</f>
        <v>0</v>
      </c>
      <c r="S445" s="225">
        <v>0</v>
      </c>
      <c r="T445" s="22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148</v>
      </c>
      <c r="AT445" s="227" t="s">
        <v>144</v>
      </c>
      <c r="AU445" s="227" t="s">
        <v>149</v>
      </c>
      <c r="AY445" s="17" t="s">
        <v>141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149</v>
      </c>
      <c r="BK445" s="228">
        <f>ROUND(I445*H445,2)</f>
        <v>0</v>
      </c>
      <c r="BL445" s="17" t="s">
        <v>148</v>
      </c>
      <c r="BM445" s="227" t="s">
        <v>435</v>
      </c>
    </row>
    <row r="446" s="2" customFormat="1" ht="33" customHeight="1">
      <c r="A446" s="38"/>
      <c r="B446" s="39"/>
      <c r="C446" s="215" t="s">
        <v>436</v>
      </c>
      <c r="D446" s="215" t="s">
        <v>144</v>
      </c>
      <c r="E446" s="216" t="s">
        <v>437</v>
      </c>
      <c r="F446" s="217" t="s">
        <v>438</v>
      </c>
      <c r="G446" s="218" t="s">
        <v>147</v>
      </c>
      <c r="H446" s="219">
        <v>13.658</v>
      </c>
      <c r="I446" s="220"/>
      <c r="J446" s="221">
        <f>ROUND(I446*H446,2)</f>
        <v>0</v>
      </c>
      <c r="K446" s="222"/>
      <c r="L446" s="44"/>
      <c r="M446" s="223" t="s">
        <v>1</v>
      </c>
      <c r="N446" s="224" t="s">
        <v>39</v>
      </c>
      <c r="O446" s="91"/>
      <c r="P446" s="225">
        <f>O446*H446</f>
        <v>0</v>
      </c>
      <c r="Q446" s="225">
        <v>0</v>
      </c>
      <c r="R446" s="225">
        <f>Q446*H446</f>
        <v>0</v>
      </c>
      <c r="S446" s="225">
        <v>0</v>
      </c>
      <c r="T446" s="22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7" t="s">
        <v>148</v>
      </c>
      <c r="AT446" s="227" t="s">
        <v>144</v>
      </c>
      <c r="AU446" s="227" t="s">
        <v>149</v>
      </c>
      <c r="AY446" s="17" t="s">
        <v>141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149</v>
      </c>
      <c r="BK446" s="228">
        <f>ROUND(I446*H446,2)</f>
        <v>0</v>
      </c>
      <c r="BL446" s="17" t="s">
        <v>148</v>
      </c>
      <c r="BM446" s="227" t="s">
        <v>439</v>
      </c>
    </row>
    <row r="447" s="14" customFormat="1">
      <c r="A447" s="14"/>
      <c r="B447" s="240"/>
      <c r="C447" s="241"/>
      <c r="D447" s="231" t="s">
        <v>151</v>
      </c>
      <c r="E447" s="241"/>
      <c r="F447" s="243" t="s">
        <v>440</v>
      </c>
      <c r="G447" s="241"/>
      <c r="H447" s="244">
        <v>13.658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0" t="s">
        <v>151</v>
      </c>
      <c r="AU447" s="250" t="s">
        <v>149</v>
      </c>
      <c r="AV447" s="14" t="s">
        <v>149</v>
      </c>
      <c r="AW447" s="14" t="s">
        <v>4</v>
      </c>
      <c r="AX447" s="14" t="s">
        <v>81</v>
      </c>
      <c r="AY447" s="250" t="s">
        <v>141</v>
      </c>
    </row>
    <row r="448" s="2" customFormat="1" ht="24.15" customHeight="1">
      <c r="A448" s="38"/>
      <c r="B448" s="39"/>
      <c r="C448" s="215" t="s">
        <v>441</v>
      </c>
      <c r="D448" s="215" t="s">
        <v>144</v>
      </c>
      <c r="E448" s="216" t="s">
        <v>442</v>
      </c>
      <c r="F448" s="217" t="s">
        <v>443</v>
      </c>
      <c r="G448" s="218" t="s">
        <v>147</v>
      </c>
      <c r="H448" s="219">
        <v>6.8289999999999997</v>
      </c>
      <c r="I448" s="220"/>
      <c r="J448" s="221">
        <f>ROUND(I448*H448,2)</f>
        <v>0</v>
      </c>
      <c r="K448" s="222"/>
      <c r="L448" s="44"/>
      <c r="M448" s="223" t="s">
        <v>1</v>
      </c>
      <c r="N448" s="224" t="s">
        <v>39</v>
      </c>
      <c r="O448" s="91"/>
      <c r="P448" s="225">
        <f>O448*H448</f>
        <v>0</v>
      </c>
      <c r="Q448" s="225">
        <v>0</v>
      </c>
      <c r="R448" s="225">
        <f>Q448*H448</f>
        <v>0</v>
      </c>
      <c r="S448" s="225">
        <v>0</v>
      </c>
      <c r="T448" s="22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7" t="s">
        <v>148</v>
      </c>
      <c r="AT448" s="227" t="s">
        <v>144</v>
      </c>
      <c r="AU448" s="227" t="s">
        <v>149</v>
      </c>
      <c r="AY448" s="17" t="s">
        <v>141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149</v>
      </c>
      <c r="BK448" s="228">
        <f>ROUND(I448*H448,2)</f>
        <v>0</v>
      </c>
      <c r="BL448" s="17" t="s">
        <v>148</v>
      </c>
      <c r="BM448" s="227" t="s">
        <v>444</v>
      </c>
    </row>
    <row r="449" s="2" customFormat="1" ht="24.15" customHeight="1">
      <c r="A449" s="38"/>
      <c r="B449" s="39"/>
      <c r="C449" s="215" t="s">
        <v>445</v>
      </c>
      <c r="D449" s="215" t="s">
        <v>144</v>
      </c>
      <c r="E449" s="216" t="s">
        <v>446</v>
      </c>
      <c r="F449" s="217" t="s">
        <v>447</v>
      </c>
      <c r="G449" s="218" t="s">
        <v>147</v>
      </c>
      <c r="H449" s="219">
        <v>129.75100000000001</v>
      </c>
      <c r="I449" s="220"/>
      <c r="J449" s="221">
        <f>ROUND(I449*H449,2)</f>
        <v>0</v>
      </c>
      <c r="K449" s="222"/>
      <c r="L449" s="44"/>
      <c r="M449" s="223" t="s">
        <v>1</v>
      </c>
      <c r="N449" s="224" t="s">
        <v>39</v>
      </c>
      <c r="O449" s="91"/>
      <c r="P449" s="225">
        <f>O449*H449</f>
        <v>0</v>
      </c>
      <c r="Q449" s="225">
        <v>0</v>
      </c>
      <c r="R449" s="225">
        <f>Q449*H449</f>
        <v>0</v>
      </c>
      <c r="S449" s="225">
        <v>0</v>
      </c>
      <c r="T449" s="226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148</v>
      </c>
      <c r="AT449" s="227" t="s">
        <v>144</v>
      </c>
      <c r="AU449" s="227" t="s">
        <v>149</v>
      </c>
      <c r="AY449" s="17" t="s">
        <v>141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149</v>
      </c>
      <c r="BK449" s="228">
        <f>ROUND(I449*H449,2)</f>
        <v>0</v>
      </c>
      <c r="BL449" s="17" t="s">
        <v>148</v>
      </c>
      <c r="BM449" s="227" t="s">
        <v>448</v>
      </c>
    </row>
    <row r="450" s="14" customFormat="1">
      <c r="A450" s="14"/>
      <c r="B450" s="240"/>
      <c r="C450" s="241"/>
      <c r="D450" s="231" t="s">
        <v>151</v>
      </c>
      <c r="E450" s="241"/>
      <c r="F450" s="243" t="s">
        <v>449</v>
      </c>
      <c r="G450" s="241"/>
      <c r="H450" s="244">
        <v>129.75100000000001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151</v>
      </c>
      <c r="AU450" s="250" t="s">
        <v>149</v>
      </c>
      <c r="AV450" s="14" t="s">
        <v>149</v>
      </c>
      <c r="AW450" s="14" t="s">
        <v>4</v>
      </c>
      <c r="AX450" s="14" t="s">
        <v>81</v>
      </c>
      <c r="AY450" s="250" t="s">
        <v>141</v>
      </c>
    </row>
    <row r="451" s="2" customFormat="1" ht="33" customHeight="1">
      <c r="A451" s="38"/>
      <c r="B451" s="39"/>
      <c r="C451" s="215" t="s">
        <v>450</v>
      </c>
      <c r="D451" s="215" t="s">
        <v>144</v>
      </c>
      <c r="E451" s="216" t="s">
        <v>451</v>
      </c>
      <c r="F451" s="217" t="s">
        <v>452</v>
      </c>
      <c r="G451" s="218" t="s">
        <v>147</v>
      </c>
      <c r="H451" s="219">
        <v>6.8289999999999997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148</v>
      </c>
      <c r="AT451" s="227" t="s">
        <v>144</v>
      </c>
      <c r="AU451" s="227" t="s">
        <v>149</v>
      </c>
      <c r="AY451" s="17" t="s">
        <v>141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149</v>
      </c>
      <c r="BK451" s="228">
        <f>ROUND(I451*H451,2)</f>
        <v>0</v>
      </c>
      <c r="BL451" s="17" t="s">
        <v>148</v>
      </c>
      <c r="BM451" s="227" t="s">
        <v>453</v>
      </c>
    </row>
    <row r="452" s="2" customFormat="1" ht="37.8" customHeight="1">
      <c r="A452" s="38"/>
      <c r="B452" s="39"/>
      <c r="C452" s="215" t="s">
        <v>454</v>
      </c>
      <c r="D452" s="215" t="s">
        <v>144</v>
      </c>
      <c r="E452" s="216" t="s">
        <v>455</v>
      </c>
      <c r="F452" s="217" t="s">
        <v>456</v>
      </c>
      <c r="G452" s="218" t="s">
        <v>147</v>
      </c>
      <c r="H452" s="219">
        <v>0.14999999999999999</v>
      </c>
      <c r="I452" s="220"/>
      <c r="J452" s="221">
        <f>ROUND(I452*H452,2)</f>
        <v>0</v>
      </c>
      <c r="K452" s="222"/>
      <c r="L452" s="44"/>
      <c r="M452" s="223" t="s">
        <v>1</v>
      </c>
      <c r="N452" s="224" t="s">
        <v>39</v>
      </c>
      <c r="O452" s="91"/>
      <c r="P452" s="225">
        <f>O452*H452</f>
        <v>0</v>
      </c>
      <c r="Q452" s="225">
        <v>0</v>
      </c>
      <c r="R452" s="225">
        <f>Q452*H452</f>
        <v>0</v>
      </c>
      <c r="S452" s="225">
        <v>0</v>
      </c>
      <c r="T452" s="22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7" t="s">
        <v>148</v>
      </c>
      <c r="AT452" s="227" t="s">
        <v>144</v>
      </c>
      <c r="AU452" s="227" t="s">
        <v>149</v>
      </c>
      <c r="AY452" s="17" t="s">
        <v>141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149</v>
      </c>
      <c r="BK452" s="228">
        <f>ROUND(I452*H452,2)</f>
        <v>0</v>
      </c>
      <c r="BL452" s="17" t="s">
        <v>148</v>
      </c>
      <c r="BM452" s="227" t="s">
        <v>457</v>
      </c>
    </row>
    <row r="453" s="13" customFormat="1">
      <c r="A453" s="13"/>
      <c r="B453" s="229"/>
      <c r="C453" s="230"/>
      <c r="D453" s="231" t="s">
        <v>151</v>
      </c>
      <c r="E453" s="232" t="s">
        <v>1</v>
      </c>
      <c r="F453" s="233" t="s">
        <v>458</v>
      </c>
      <c r="G453" s="230"/>
      <c r="H453" s="232" t="s">
        <v>1</v>
      </c>
      <c r="I453" s="234"/>
      <c r="J453" s="230"/>
      <c r="K453" s="230"/>
      <c r="L453" s="235"/>
      <c r="M453" s="236"/>
      <c r="N453" s="237"/>
      <c r="O453" s="237"/>
      <c r="P453" s="237"/>
      <c r="Q453" s="237"/>
      <c r="R453" s="237"/>
      <c r="S453" s="237"/>
      <c r="T453" s="23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9" t="s">
        <v>151</v>
      </c>
      <c r="AU453" s="239" t="s">
        <v>149</v>
      </c>
      <c r="AV453" s="13" t="s">
        <v>81</v>
      </c>
      <c r="AW453" s="13" t="s">
        <v>30</v>
      </c>
      <c r="AX453" s="13" t="s">
        <v>73</v>
      </c>
      <c r="AY453" s="239" t="s">
        <v>141</v>
      </c>
    </row>
    <row r="454" s="14" customFormat="1">
      <c r="A454" s="14"/>
      <c r="B454" s="240"/>
      <c r="C454" s="241"/>
      <c r="D454" s="231" t="s">
        <v>151</v>
      </c>
      <c r="E454" s="242" t="s">
        <v>1</v>
      </c>
      <c r="F454" s="243" t="s">
        <v>459</v>
      </c>
      <c r="G454" s="241"/>
      <c r="H454" s="244">
        <v>0.14999999999999999</v>
      </c>
      <c r="I454" s="245"/>
      <c r="J454" s="241"/>
      <c r="K454" s="241"/>
      <c r="L454" s="246"/>
      <c r="M454" s="247"/>
      <c r="N454" s="248"/>
      <c r="O454" s="248"/>
      <c r="P454" s="248"/>
      <c r="Q454" s="248"/>
      <c r="R454" s="248"/>
      <c r="S454" s="248"/>
      <c r="T454" s="24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0" t="s">
        <v>151</v>
      </c>
      <c r="AU454" s="250" t="s">
        <v>149</v>
      </c>
      <c r="AV454" s="14" t="s">
        <v>149</v>
      </c>
      <c r="AW454" s="14" t="s">
        <v>30</v>
      </c>
      <c r="AX454" s="14" t="s">
        <v>81</v>
      </c>
      <c r="AY454" s="250" t="s">
        <v>141</v>
      </c>
    </row>
    <row r="455" s="12" customFormat="1" ht="22.8" customHeight="1">
      <c r="A455" s="12"/>
      <c r="B455" s="199"/>
      <c r="C455" s="200"/>
      <c r="D455" s="201" t="s">
        <v>72</v>
      </c>
      <c r="E455" s="213" t="s">
        <v>460</v>
      </c>
      <c r="F455" s="213" t="s">
        <v>461</v>
      </c>
      <c r="G455" s="200"/>
      <c r="H455" s="200"/>
      <c r="I455" s="203"/>
      <c r="J455" s="214">
        <f>BK455</f>
        <v>0</v>
      </c>
      <c r="K455" s="200"/>
      <c r="L455" s="205"/>
      <c r="M455" s="206"/>
      <c r="N455" s="207"/>
      <c r="O455" s="207"/>
      <c r="P455" s="208">
        <f>SUM(P456:P457)</f>
        <v>0</v>
      </c>
      <c r="Q455" s="207"/>
      <c r="R455" s="208">
        <f>SUM(R456:R457)</f>
        <v>0</v>
      </c>
      <c r="S455" s="207"/>
      <c r="T455" s="209">
        <f>SUM(T456:T457)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0" t="s">
        <v>81</v>
      </c>
      <c r="AT455" s="211" t="s">
        <v>72</v>
      </c>
      <c r="AU455" s="211" t="s">
        <v>81</v>
      </c>
      <c r="AY455" s="210" t="s">
        <v>141</v>
      </c>
      <c r="BK455" s="212">
        <f>SUM(BK456:BK457)</f>
        <v>0</v>
      </c>
    </row>
    <row r="456" s="2" customFormat="1" ht="24.15" customHeight="1">
      <c r="A456" s="38"/>
      <c r="B456" s="39"/>
      <c r="C456" s="215" t="s">
        <v>462</v>
      </c>
      <c r="D456" s="215" t="s">
        <v>144</v>
      </c>
      <c r="E456" s="216" t="s">
        <v>463</v>
      </c>
      <c r="F456" s="217" t="s">
        <v>464</v>
      </c>
      <c r="G456" s="218" t="s">
        <v>147</v>
      </c>
      <c r="H456" s="219">
        <v>4.3819999999999997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265</v>
      </c>
      <c r="AT456" s="227" t="s">
        <v>144</v>
      </c>
      <c r="AU456" s="227" t="s">
        <v>149</v>
      </c>
      <c r="AY456" s="17" t="s">
        <v>141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149</v>
      </c>
      <c r="BK456" s="228">
        <f>ROUND(I456*H456,2)</f>
        <v>0</v>
      </c>
      <c r="BL456" s="17" t="s">
        <v>265</v>
      </c>
      <c r="BM456" s="227" t="s">
        <v>465</v>
      </c>
    </row>
    <row r="457" s="2" customFormat="1" ht="24.15" customHeight="1">
      <c r="A457" s="38"/>
      <c r="B457" s="39"/>
      <c r="C457" s="215" t="s">
        <v>466</v>
      </c>
      <c r="D457" s="215" t="s">
        <v>144</v>
      </c>
      <c r="E457" s="216" t="s">
        <v>467</v>
      </c>
      <c r="F457" s="217" t="s">
        <v>468</v>
      </c>
      <c r="G457" s="218" t="s">
        <v>147</v>
      </c>
      <c r="H457" s="219">
        <v>4.3819999999999997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39</v>
      </c>
      <c r="O457" s="91"/>
      <c r="P457" s="225">
        <f>O457*H457</f>
        <v>0</v>
      </c>
      <c r="Q457" s="225">
        <v>0</v>
      </c>
      <c r="R457" s="225">
        <f>Q457*H457</f>
        <v>0</v>
      </c>
      <c r="S457" s="225">
        <v>0</v>
      </c>
      <c r="T457" s="22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148</v>
      </c>
      <c r="AT457" s="227" t="s">
        <v>144</v>
      </c>
      <c r="AU457" s="227" t="s">
        <v>149</v>
      </c>
      <c r="AY457" s="17" t="s">
        <v>141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149</v>
      </c>
      <c r="BK457" s="228">
        <f>ROUND(I457*H457,2)</f>
        <v>0</v>
      </c>
      <c r="BL457" s="17" t="s">
        <v>148</v>
      </c>
      <c r="BM457" s="227" t="s">
        <v>469</v>
      </c>
    </row>
    <row r="458" s="12" customFormat="1" ht="25.92" customHeight="1">
      <c r="A458" s="12"/>
      <c r="B458" s="199"/>
      <c r="C458" s="200"/>
      <c r="D458" s="201" t="s">
        <v>72</v>
      </c>
      <c r="E458" s="202" t="s">
        <v>470</v>
      </c>
      <c r="F458" s="202" t="s">
        <v>471</v>
      </c>
      <c r="G458" s="200"/>
      <c r="H458" s="200"/>
      <c r="I458" s="203"/>
      <c r="J458" s="204">
        <f>BK458</f>
        <v>0</v>
      </c>
      <c r="K458" s="200"/>
      <c r="L458" s="205"/>
      <c r="M458" s="206"/>
      <c r="N458" s="207"/>
      <c r="O458" s="207"/>
      <c r="P458" s="208">
        <f>P459+P489+P574+P644+P656+P735+P742+P750+P768+P786+P856+P1155+P1189+P1209+P1221+P1264+P1274+P1348+P1449+P1512+P1589+P1797+P2039</f>
        <v>0</v>
      </c>
      <c r="Q458" s="207"/>
      <c r="R458" s="208">
        <f>R459+R489+R574+R644+R656+R735+R742+R750+R768+R786+R856+R1155+R1189+R1209+R1221+R1264+R1274+R1348+R1449+R1512+R1589+R1797+R2039</f>
        <v>2.7372183099999998</v>
      </c>
      <c r="S458" s="207"/>
      <c r="T458" s="209">
        <f>T459+T489+T574+T644+T656+T735+T742+T750+T768+T786+T856+T1155+T1189+T1209+T1221+T1264+T1274+T1348+T1449+T1512+T1589+T1797+T2039</f>
        <v>2.4109137199999995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0" t="s">
        <v>149</v>
      </c>
      <c r="AT458" s="211" t="s">
        <v>72</v>
      </c>
      <c r="AU458" s="211" t="s">
        <v>73</v>
      </c>
      <c r="AY458" s="210" t="s">
        <v>141</v>
      </c>
      <c r="BK458" s="212">
        <f>BK459+BK489+BK574+BK644+BK656+BK735+BK742+BK750+BK768+BK786+BK856+BK1155+BK1189+BK1209+BK1221+BK1264+BK1274+BK1348+BK1449+BK1512+BK1589+BK1797+BK2039</f>
        <v>0</v>
      </c>
    </row>
    <row r="459" s="12" customFormat="1" ht="22.8" customHeight="1">
      <c r="A459" s="12"/>
      <c r="B459" s="199"/>
      <c r="C459" s="200"/>
      <c r="D459" s="201" t="s">
        <v>72</v>
      </c>
      <c r="E459" s="213" t="s">
        <v>472</v>
      </c>
      <c r="F459" s="213" t="s">
        <v>473</v>
      </c>
      <c r="G459" s="200"/>
      <c r="H459" s="200"/>
      <c r="I459" s="203"/>
      <c r="J459" s="214">
        <f>BK459</f>
        <v>0</v>
      </c>
      <c r="K459" s="200"/>
      <c r="L459" s="205"/>
      <c r="M459" s="206"/>
      <c r="N459" s="207"/>
      <c r="O459" s="207"/>
      <c r="P459" s="208">
        <f>SUM(P460:P488)</f>
        <v>0</v>
      </c>
      <c r="Q459" s="207"/>
      <c r="R459" s="208">
        <f>SUM(R460:R488)</f>
        <v>0.049002829999999997</v>
      </c>
      <c r="S459" s="207"/>
      <c r="T459" s="209">
        <f>SUM(T460:T488)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0" t="s">
        <v>149</v>
      </c>
      <c r="AT459" s="211" t="s">
        <v>72</v>
      </c>
      <c r="AU459" s="211" t="s">
        <v>81</v>
      </c>
      <c r="AY459" s="210" t="s">
        <v>141</v>
      </c>
      <c r="BK459" s="212">
        <f>SUM(BK460:BK488)</f>
        <v>0</v>
      </c>
    </row>
    <row r="460" s="2" customFormat="1" ht="24.15" customHeight="1">
      <c r="A460" s="38"/>
      <c r="B460" s="39"/>
      <c r="C460" s="215" t="s">
        <v>474</v>
      </c>
      <c r="D460" s="215" t="s">
        <v>144</v>
      </c>
      <c r="E460" s="216" t="s">
        <v>475</v>
      </c>
      <c r="F460" s="217" t="s">
        <v>476</v>
      </c>
      <c r="G460" s="218" t="s">
        <v>177</v>
      </c>
      <c r="H460" s="219">
        <v>7.1600000000000001</v>
      </c>
      <c r="I460" s="220"/>
      <c r="J460" s="221">
        <f>ROUND(I460*H460,2)</f>
        <v>0</v>
      </c>
      <c r="K460" s="222"/>
      <c r="L460" s="44"/>
      <c r="M460" s="223" t="s">
        <v>1</v>
      </c>
      <c r="N460" s="224" t="s">
        <v>39</v>
      </c>
      <c r="O460" s="91"/>
      <c r="P460" s="225">
        <f>O460*H460</f>
        <v>0</v>
      </c>
      <c r="Q460" s="225">
        <v>0</v>
      </c>
      <c r="R460" s="225">
        <f>Q460*H460</f>
        <v>0</v>
      </c>
      <c r="S460" s="225">
        <v>0</v>
      </c>
      <c r="T460" s="22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7" t="s">
        <v>265</v>
      </c>
      <c r="AT460" s="227" t="s">
        <v>144</v>
      </c>
      <c r="AU460" s="227" t="s">
        <v>149</v>
      </c>
      <c r="AY460" s="17" t="s">
        <v>141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149</v>
      </c>
      <c r="BK460" s="228">
        <f>ROUND(I460*H460,2)</f>
        <v>0</v>
      </c>
      <c r="BL460" s="17" t="s">
        <v>265</v>
      </c>
      <c r="BM460" s="227" t="s">
        <v>477</v>
      </c>
    </row>
    <row r="461" s="13" customFormat="1">
      <c r="A461" s="13"/>
      <c r="B461" s="229"/>
      <c r="C461" s="230"/>
      <c r="D461" s="231" t="s">
        <v>151</v>
      </c>
      <c r="E461" s="232" t="s">
        <v>1</v>
      </c>
      <c r="F461" s="233" t="s">
        <v>478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151</v>
      </c>
      <c r="AU461" s="239" t="s">
        <v>149</v>
      </c>
      <c r="AV461" s="13" t="s">
        <v>81</v>
      </c>
      <c r="AW461" s="13" t="s">
        <v>30</v>
      </c>
      <c r="AX461" s="13" t="s">
        <v>73</v>
      </c>
      <c r="AY461" s="239" t="s">
        <v>141</v>
      </c>
    </row>
    <row r="462" s="14" customFormat="1">
      <c r="A462" s="14"/>
      <c r="B462" s="240"/>
      <c r="C462" s="241"/>
      <c r="D462" s="231" t="s">
        <v>151</v>
      </c>
      <c r="E462" s="242" t="s">
        <v>1</v>
      </c>
      <c r="F462" s="243" t="s">
        <v>479</v>
      </c>
      <c r="G462" s="241"/>
      <c r="H462" s="244">
        <v>7.1600000000000001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151</v>
      </c>
      <c r="AU462" s="250" t="s">
        <v>149</v>
      </c>
      <c r="AV462" s="14" t="s">
        <v>149</v>
      </c>
      <c r="AW462" s="14" t="s">
        <v>30</v>
      </c>
      <c r="AX462" s="14" t="s">
        <v>73</v>
      </c>
      <c r="AY462" s="250" t="s">
        <v>141</v>
      </c>
    </row>
    <row r="463" s="15" customFormat="1">
      <c r="A463" s="15"/>
      <c r="B463" s="262"/>
      <c r="C463" s="263"/>
      <c r="D463" s="231" t="s">
        <v>151</v>
      </c>
      <c r="E463" s="264" t="s">
        <v>1</v>
      </c>
      <c r="F463" s="265" t="s">
        <v>173</v>
      </c>
      <c r="G463" s="263"/>
      <c r="H463" s="266">
        <v>7.1600000000000001</v>
      </c>
      <c r="I463" s="267"/>
      <c r="J463" s="263"/>
      <c r="K463" s="263"/>
      <c r="L463" s="268"/>
      <c r="M463" s="269"/>
      <c r="N463" s="270"/>
      <c r="O463" s="270"/>
      <c r="P463" s="270"/>
      <c r="Q463" s="270"/>
      <c r="R463" s="270"/>
      <c r="S463" s="270"/>
      <c r="T463" s="271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2" t="s">
        <v>151</v>
      </c>
      <c r="AU463" s="272" t="s">
        <v>149</v>
      </c>
      <c r="AV463" s="15" t="s">
        <v>148</v>
      </c>
      <c r="AW463" s="15" t="s">
        <v>30</v>
      </c>
      <c r="AX463" s="15" t="s">
        <v>81</v>
      </c>
      <c r="AY463" s="272" t="s">
        <v>141</v>
      </c>
    </row>
    <row r="464" s="2" customFormat="1" ht="16.5" customHeight="1">
      <c r="A464" s="38"/>
      <c r="B464" s="39"/>
      <c r="C464" s="251" t="s">
        <v>410</v>
      </c>
      <c r="D464" s="251" t="s">
        <v>154</v>
      </c>
      <c r="E464" s="252" t="s">
        <v>480</v>
      </c>
      <c r="F464" s="253" t="s">
        <v>481</v>
      </c>
      <c r="G464" s="254" t="s">
        <v>177</v>
      </c>
      <c r="H464" s="255">
        <v>7.5179999999999998</v>
      </c>
      <c r="I464" s="256"/>
      <c r="J464" s="257">
        <f>ROUND(I464*H464,2)</f>
        <v>0</v>
      </c>
      <c r="K464" s="258"/>
      <c r="L464" s="259"/>
      <c r="M464" s="260" t="s">
        <v>1</v>
      </c>
      <c r="N464" s="261" t="s">
        <v>39</v>
      </c>
      <c r="O464" s="91"/>
      <c r="P464" s="225">
        <f>O464*H464</f>
        <v>0</v>
      </c>
      <c r="Q464" s="225">
        <v>0.00091</v>
      </c>
      <c r="R464" s="225">
        <f>Q464*H464</f>
        <v>0.0068413800000000002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348</v>
      </c>
      <c r="AT464" s="227" t="s">
        <v>154</v>
      </c>
      <c r="AU464" s="227" t="s">
        <v>149</v>
      </c>
      <c r="AY464" s="17" t="s">
        <v>141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149</v>
      </c>
      <c r="BK464" s="228">
        <f>ROUND(I464*H464,2)</f>
        <v>0</v>
      </c>
      <c r="BL464" s="17" t="s">
        <v>265</v>
      </c>
      <c r="BM464" s="227" t="s">
        <v>482</v>
      </c>
    </row>
    <row r="465" s="14" customFormat="1">
      <c r="A465" s="14"/>
      <c r="B465" s="240"/>
      <c r="C465" s="241"/>
      <c r="D465" s="231" t="s">
        <v>151</v>
      </c>
      <c r="E465" s="241"/>
      <c r="F465" s="243" t="s">
        <v>483</v>
      </c>
      <c r="G465" s="241"/>
      <c r="H465" s="244">
        <v>7.5179999999999998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0" t="s">
        <v>151</v>
      </c>
      <c r="AU465" s="250" t="s">
        <v>149</v>
      </c>
      <c r="AV465" s="14" t="s">
        <v>149</v>
      </c>
      <c r="AW465" s="14" t="s">
        <v>4</v>
      </c>
      <c r="AX465" s="14" t="s">
        <v>81</v>
      </c>
      <c r="AY465" s="250" t="s">
        <v>141</v>
      </c>
    </row>
    <row r="466" s="2" customFormat="1" ht="24.15" customHeight="1">
      <c r="A466" s="38"/>
      <c r="B466" s="39"/>
      <c r="C466" s="215" t="s">
        <v>484</v>
      </c>
      <c r="D466" s="215" t="s">
        <v>144</v>
      </c>
      <c r="E466" s="216" t="s">
        <v>485</v>
      </c>
      <c r="F466" s="217" t="s">
        <v>486</v>
      </c>
      <c r="G466" s="218" t="s">
        <v>162</v>
      </c>
      <c r="H466" s="219">
        <v>6</v>
      </c>
      <c r="I466" s="220"/>
      <c r="J466" s="221">
        <f>ROUND(I466*H466,2)</f>
        <v>0</v>
      </c>
      <c r="K466" s="222"/>
      <c r="L466" s="44"/>
      <c r="M466" s="223" t="s">
        <v>1</v>
      </c>
      <c r="N466" s="224" t="s">
        <v>39</v>
      </c>
      <c r="O466" s="91"/>
      <c r="P466" s="225">
        <f>O466*H466</f>
        <v>0</v>
      </c>
      <c r="Q466" s="225">
        <v>0</v>
      </c>
      <c r="R466" s="225">
        <f>Q466*H466</f>
        <v>0</v>
      </c>
      <c r="S466" s="225">
        <v>0</v>
      </c>
      <c r="T466" s="22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265</v>
      </c>
      <c r="AT466" s="227" t="s">
        <v>144</v>
      </c>
      <c r="AU466" s="227" t="s">
        <v>149</v>
      </c>
      <c r="AY466" s="17" t="s">
        <v>141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149</v>
      </c>
      <c r="BK466" s="228">
        <f>ROUND(I466*H466,2)</f>
        <v>0</v>
      </c>
      <c r="BL466" s="17" t="s">
        <v>265</v>
      </c>
      <c r="BM466" s="227" t="s">
        <v>487</v>
      </c>
    </row>
    <row r="467" s="13" customFormat="1">
      <c r="A467" s="13"/>
      <c r="B467" s="229"/>
      <c r="C467" s="230"/>
      <c r="D467" s="231" t="s">
        <v>151</v>
      </c>
      <c r="E467" s="232" t="s">
        <v>1</v>
      </c>
      <c r="F467" s="233" t="s">
        <v>488</v>
      </c>
      <c r="G467" s="230"/>
      <c r="H467" s="232" t="s">
        <v>1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9" t="s">
        <v>151</v>
      </c>
      <c r="AU467" s="239" t="s">
        <v>149</v>
      </c>
      <c r="AV467" s="13" t="s">
        <v>81</v>
      </c>
      <c r="AW467" s="13" t="s">
        <v>30</v>
      </c>
      <c r="AX467" s="13" t="s">
        <v>73</v>
      </c>
      <c r="AY467" s="239" t="s">
        <v>141</v>
      </c>
    </row>
    <row r="468" s="14" customFormat="1">
      <c r="A468" s="14"/>
      <c r="B468" s="240"/>
      <c r="C468" s="241"/>
      <c r="D468" s="231" t="s">
        <v>151</v>
      </c>
      <c r="E468" s="242" t="s">
        <v>1</v>
      </c>
      <c r="F468" s="243" t="s">
        <v>174</v>
      </c>
      <c r="G468" s="241"/>
      <c r="H468" s="244">
        <v>5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0" t="s">
        <v>151</v>
      </c>
      <c r="AU468" s="250" t="s">
        <v>149</v>
      </c>
      <c r="AV468" s="14" t="s">
        <v>149</v>
      </c>
      <c r="AW468" s="14" t="s">
        <v>30</v>
      </c>
      <c r="AX468" s="14" t="s">
        <v>73</v>
      </c>
      <c r="AY468" s="250" t="s">
        <v>141</v>
      </c>
    </row>
    <row r="469" s="13" customFormat="1">
      <c r="A469" s="13"/>
      <c r="B469" s="229"/>
      <c r="C469" s="230"/>
      <c r="D469" s="231" t="s">
        <v>151</v>
      </c>
      <c r="E469" s="232" t="s">
        <v>1</v>
      </c>
      <c r="F469" s="233" t="s">
        <v>489</v>
      </c>
      <c r="G469" s="230"/>
      <c r="H469" s="232" t="s">
        <v>1</v>
      </c>
      <c r="I469" s="234"/>
      <c r="J469" s="230"/>
      <c r="K469" s="230"/>
      <c r="L469" s="235"/>
      <c r="M469" s="236"/>
      <c r="N469" s="237"/>
      <c r="O469" s="237"/>
      <c r="P469" s="237"/>
      <c r="Q469" s="237"/>
      <c r="R469" s="237"/>
      <c r="S469" s="237"/>
      <c r="T469" s="23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9" t="s">
        <v>151</v>
      </c>
      <c r="AU469" s="239" t="s">
        <v>149</v>
      </c>
      <c r="AV469" s="13" t="s">
        <v>81</v>
      </c>
      <c r="AW469" s="13" t="s">
        <v>30</v>
      </c>
      <c r="AX469" s="13" t="s">
        <v>73</v>
      </c>
      <c r="AY469" s="239" t="s">
        <v>141</v>
      </c>
    </row>
    <row r="470" s="14" customFormat="1">
      <c r="A470" s="14"/>
      <c r="B470" s="240"/>
      <c r="C470" s="241"/>
      <c r="D470" s="231" t="s">
        <v>151</v>
      </c>
      <c r="E470" s="242" t="s">
        <v>1</v>
      </c>
      <c r="F470" s="243" t="s">
        <v>81</v>
      </c>
      <c r="G470" s="241"/>
      <c r="H470" s="244">
        <v>1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0" t="s">
        <v>151</v>
      </c>
      <c r="AU470" s="250" t="s">
        <v>149</v>
      </c>
      <c r="AV470" s="14" t="s">
        <v>149</v>
      </c>
      <c r="AW470" s="14" t="s">
        <v>30</v>
      </c>
      <c r="AX470" s="14" t="s">
        <v>73</v>
      </c>
      <c r="AY470" s="250" t="s">
        <v>141</v>
      </c>
    </row>
    <row r="471" s="15" customFormat="1">
      <c r="A471" s="15"/>
      <c r="B471" s="262"/>
      <c r="C471" s="263"/>
      <c r="D471" s="231" t="s">
        <v>151</v>
      </c>
      <c r="E471" s="264" t="s">
        <v>1</v>
      </c>
      <c r="F471" s="265" t="s">
        <v>173</v>
      </c>
      <c r="G471" s="263"/>
      <c r="H471" s="266">
        <v>6</v>
      </c>
      <c r="I471" s="267"/>
      <c r="J471" s="263"/>
      <c r="K471" s="263"/>
      <c r="L471" s="268"/>
      <c r="M471" s="269"/>
      <c r="N471" s="270"/>
      <c r="O471" s="270"/>
      <c r="P471" s="270"/>
      <c r="Q471" s="270"/>
      <c r="R471" s="270"/>
      <c r="S471" s="270"/>
      <c r="T471" s="27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2" t="s">
        <v>151</v>
      </c>
      <c r="AU471" s="272" t="s">
        <v>149</v>
      </c>
      <c r="AV471" s="15" t="s">
        <v>148</v>
      </c>
      <c r="AW471" s="15" t="s">
        <v>30</v>
      </c>
      <c r="AX471" s="15" t="s">
        <v>81</v>
      </c>
      <c r="AY471" s="272" t="s">
        <v>141</v>
      </c>
    </row>
    <row r="472" s="2" customFormat="1" ht="16.5" customHeight="1">
      <c r="A472" s="38"/>
      <c r="B472" s="39"/>
      <c r="C472" s="251" t="s">
        <v>490</v>
      </c>
      <c r="D472" s="251" t="s">
        <v>154</v>
      </c>
      <c r="E472" s="252" t="s">
        <v>491</v>
      </c>
      <c r="F472" s="253" t="s">
        <v>492</v>
      </c>
      <c r="G472" s="254" t="s">
        <v>162</v>
      </c>
      <c r="H472" s="255">
        <v>5</v>
      </c>
      <c r="I472" s="256"/>
      <c r="J472" s="257">
        <f>ROUND(I472*H472,2)</f>
        <v>0</v>
      </c>
      <c r="K472" s="258"/>
      <c r="L472" s="259"/>
      <c r="M472" s="260" t="s">
        <v>1</v>
      </c>
      <c r="N472" s="261" t="s">
        <v>39</v>
      </c>
      <c r="O472" s="91"/>
      <c r="P472" s="225">
        <f>O472*H472</f>
        <v>0</v>
      </c>
      <c r="Q472" s="225">
        <v>4.0000000000000003E-05</v>
      </c>
      <c r="R472" s="225">
        <f>Q472*H472</f>
        <v>0.00020000000000000001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348</v>
      </c>
      <c r="AT472" s="227" t="s">
        <v>154</v>
      </c>
      <c r="AU472" s="227" t="s">
        <v>149</v>
      </c>
      <c r="AY472" s="17" t="s">
        <v>141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149</v>
      </c>
      <c r="BK472" s="228">
        <f>ROUND(I472*H472,2)</f>
        <v>0</v>
      </c>
      <c r="BL472" s="17" t="s">
        <v>265</v>
      </c>
      <c r="BM472" s="227" t="s">
        <v>493</v>
      </c>
    </row>
    <row r="473" s="14" customFormat="1">
      <c r="A473" s="14"/>
      <c r="B473" s="240"/>
      <c r="C473" s="241"/>
      <c r="D473" s="231" t="s">
        <v>151</v>
      </c>
      <c r="E473" s="241"/>
      <c r="F473" s="243" t="s">
        <v>494</v>
      </c>
      <c r="G473" s="241"/>
      <c r="H473" s="244">
        <v>5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0" t="s">
        <v>151</v>
      </c>
      <c r="AU473" s="250" t="s">
        <v>149</v>
      </c>
      <c r="AV473" s="14" t="s">
        <v>149</v>
      </c>
      <c r="AW473" s="14" t="s">
        <v>4</v>
      </c>
      <c r="AX473" s="14" t="s">
        <v>81</v>
      </c>
      <c r="AY473" s="250" t="s">
        <v>141</v>
      </c>
    </row>
    <row r="474" s="2" customFormat="1" ht="16.5" customHeight="1">
      <c r="A474" s="38"/>
      <c r="B474" s="39"/>
      <c r="C474" s="251" t="s">
        <v>495</v>
      </c>
      <c r="D474" s="251" t="s">
        <v>154</v>
      </c>
      <c r="E474" s="252" t="s">
        <v>496</v>
      </c>
      <c r="F474" s="253" t="s">
        <v>497</v>
      </c>
      <c r="G474" s="254" t="s">
        <v>162</v>
      </c>
      <c r="H474" s="255">
        <v>1</v>
      </c>
      <c r="I474" s="256"/>
      <c r="J474" s="257">
        <f>ROUND(I474*H474,2)</f>
        <v>0</v>
      </c>
      <c r="K474" s="258"/>
      <c r="L474" s="259"/>
      <c r="M474" s="260" t="s">
        <v>1</v>
      </c>
      <c r="N474" s="261" t="s">
        <v>39</v>
      </c>
      <c r="O474" s="91"/>
      <c r="P474" s="225">
        <f>O474*H474</f>
        <v>0</v>
      </c>
      <c r="Q474" s="225">
        <v>3.0000000000000001E-05</v>
      </c>
      <c r="R474" s="225">
        <f>Q474*H474</f>
        <v>3.0000000000000001E-05</v>
      </c>
      <c r="S474" s="225">
        <v>0</v>
      </c>
      <c r="T474" s="22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348</v>
      </c>
      <c r="AT474" s="227" t="s">
        <v>154</v>
      </c>
      <c r="AU474" s="227" t="s">
        <v>149</v>
      </c>
      <c r="AY474" s="17" t="s">
        <v>141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149</v>
      </c>
      <c r="BK474" s="228">
        <f>ROUND(I474*H474,2)</f>
        <v>0</v>
      </c>
      <c r="BL474" s="17" t="s">
        <v>265</v>
      </c>
      <c r="BM474" s="227" t="s">
        <v>498</v>
      </c>
    </row>
    <row r="475" s="14" customFormat="1">
      <c r="A475" s="14"/>
      <c r="B475" s="240"/>
      <c r="C475" s="241"/>
      <c r="D475" s="231" t="s">
        <v>151</v>
      </c>
      <c r="E475" s="242" t="s">
        <v>1</v>
      </c>
      <c r="F475" s="243" t="s">
        <v>81</v>
      </c>
      <c r="G475" s="241"/>
      <c r="H475" s="244">
        <v>1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151</v>
      </c>
      <c r="AU475" s="250" t="s">
        <v>149</v>
      </c>
      <c r="AV475" s="14" t="s">
        <v>149</v>
      </c>
      <c r="AW475" s="14" t="s">
        <v>30</v>
      </c>
      <c r="AX475" s="14" t="s">
        <v>81</v>
      </c>
      <c r="AY475" s="250" t="s">
        <v>141</v>
      </c>
    </row>
    <row r="476" s="2" customFormat="1" ht="33" customHeight="1">
      <c r="A476" s="38"/>
      <c r="B476" s="39"/>
      <c r="C476" s="215" t="s">
        <v>499</v>
      </c>
      <c r="D476" s="215" t="s">
        <v>144</v>
      </c>
      <c r="E476" s="216" t="s">
        <v>500</v>
      </c>
      <c r="F476" s="217" t="s">
        <v>501</v>
      </c>
      <c r="G476" s="218" t="s">
        <v>168</v>
      </c>
      <c r="H476" s="219">
        <v>3.0409999999999999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39</v>
      </c>
      <c r="O476" s="91"/>
      <c r="P476" s="225">
        <f>O476*H476</f>
        <v>0</v>
      </c>
      <c r="Q476" s="225">
        <v>0.0047299999999999998</v>
      </c>
      <c r="R476" s="225">
        <f>Q476*H476</f>
        <v>0.01438393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265</v>
      </c>
      <c r="AT476" s="227" t="s">
        <v>144</v>
      </c>
      <c r="AU476" s="227" t="s">
        <v>149</v>
      </c>
      <c r="AY476" s="17" t="s">
        <v>141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149</v>
      </c>
      <c r="BK476" s="228">
        <f>ROUND(I476*H476,2)</f>
        <v>0</v>
      </c>
      <c r="BL476" s="17" t="s">
        <v>265</v>
      </c>
      <c r="BM476" s="227" t="s">
        <v>502</v>
      </c>
    </row>
    <row r="477" s="13" customFormat="1">
      <c r="A477" s="13"/>
      <c r="B477" s="229"/>
      <c r="C477" s="230"/>
      <c r="D477" s="231" t="s">
        <v>151</v>
      </c>
      <c r="E477" s="232" t="s">
        <v>1</v>
      </c>
      <c r="F477" s="233" t="s">
        <v>503</v>
      </c>
      <c r="G477" s="230"/>
      <c r="H477" s="232" t="s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151</v>
      </c>
      <c r="AU477" s="239" t="s">
        <v>149</v>
      </c>
      <c r="AV477" s="13" t="s">
        <v>81</v>
      </c>
      <c r="AW477" s="13" t="s">
        <v>30</v>
      </c>
      <c r="AX477" s="13" t="s">
        <v>73</v>
      </c>
      <c r="AY477" s="239" t="s">
        <v>141</v>
      </c>
    </row>
    <row r="478" s="14" customFormat="1">
      <c r="A478" s="14"/>
      <c r="B478" s="240"/>
      <c r="C478" s="241"/>
      <c r="D478" s="231" t="s">
        <v>151</v>
      </c>
      <c r="E478" s="242" t="s">
        <v>1</v>
      </c>
      <c r="F478" s="243" t="s">
        <v>504</v>
      </c>
      <c r="G478" s="241"/>
      <c r="H478" s="244">
        <v>3.0409999999999999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151</v>
      </c>
      <c r="AU478" s="250" t="s">
        <v>149</v>
      </c>
      <c r="AV478" s="14" t="s">
        <v>149</v>
      </c>
      <c r="AW478" s="14" t="s">
        <v>30</v>
      </c>
      <c r="AX478" s="14" t="s">
        <v>73</v>
      </c>
      <c r="AY478" s="250" t="s">
        <v>141</v>
      </c>
    </row>
    <row r="479" s="15" customFormat="1">
      <c r="A479" s="15"/>
      <c r="B479" s="262"/>
      <c r="C479" s="263"/>
      <c r="D479" s="231" t="s">
        <v>151</v>
      </c>
      <c r="E479" s="264" t="s">
        <v>1</v>
      </c>
      <c r="F479" s="265" t="s">
        <v>173</v>
      </c>
      <c r="G479" s="263"/>
      <c r="H479" s="266">
        <v>3.0409999999999999</v>
      </c>
      <c r="I479" s="267"/>
      <c r="J479" s="263"/>
      <c r="K479" s="263"/>
      <c r="L479" s="268"/>
      <c r="M479" s="269"/>
      <c r="N479" s="270"/>
      <c r="O479" s="270"/>
      <c r="P479" s="270"/>
      <c r="Q479" s="270"/>
      <c r="R479" s="270"/>
      <c r="S479" s="270"/>
      <c r="T479" s="271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72" t="s">
        <v>151</v>
      </c>
      <c r="AU479" s="272" t="s">
        <v>149</v>
      </c>
      <c r="AV479" s="15" t="s">
        <v>148</v>
      </c>
      <c r="AW479" s="15" t="s">
        <v>30</v>
      </c>
      <c r="AX479" s="15" t="s">
        <v>81</v>
      </c>
      <c r="AY479" s="272" t="s">
        <v>141</v>
      </c>
    </row>
    <row r="480" s="2" customFormat="1" ht="24.15" customHeight="1">
      <c r="A480" s="38"/>
      <c r="B480" s="39"/>
      <c r="C480" s="215" t="s">
        <v>505</v>
      </c>
      <c r="D480" s="215" t="s">
        <v>144</v>
      </c>
      <c r="E480" s="216" t="s">
        <v>506</v>
      </c>
      <c r="F480" s="217" t="s">
        <v>507</v>
      </c>
      <c r="G480" s="218" t="s">
        <v>168</v>
      </c>
      <c r="H480" s="219">
        <v>5.8239999999999998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39</v>
      </c>
      <c r="O480" s="91"/>
      <c r="P480" s="225">
        <f>O480*H480</f>
        <v>0</v>
      </c>
      <c r="Q480" s="225">
        <v>0.0047299999999999998</v>
      </c>
      <c r="R480" s="225">
        <f>Q480*H480</f>
        <v>0.027547519999999999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265</v>
      </c>
      <c r="AT480" s="227" t="s">
        <v>144</v>
      </c>
      <c r="AU480" s="227" t="s">
        <v>149</v>
      </c>
      <c r="AY480" s="17" t="s">
        <v>141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149</v>
      </c>
      <c r="BK480" s="228">
        <f>ROUND(I480*H480,2)</f>
        <v>0</v>
      </c>
      <c r="BL480" s="17" t="s">
        <v>265</v>
      </c>
      <c r="BM480" s="227" t="s">
        <v>508</v>
      </c>
    </row>
    <row r="481" s="13" customFormat="1">
      <c r="A481" s="13"/>
      <c r="B481" s="229"/>
      <c r="C481" s="230"/>
      <c r="D481" s="231" t="s">
        <v>151</v>
      </c>
      <c r="E481" s="232" t="s">
        <v>1</v>
      </c>
      <c r="F481" s="233" t="s">
        <v>509</v>
      </c>
      <c r="G481" s="230"/>
      <c r="H481" s="232" t="s">
        <v>1</v>
      </c>
      <c r="I481" s="234"/>
      <c r="J481" s="230"/>
      <c r="K481" s="230"/>
      <c r="L481" s="235"/>
      <c r="M481" s="236"/>
      <c r="N481" s="237"/>
      <c r="O481" s="237"/>
      <c r="P481" s="237"/>
      <c r="Q481" s="237"/>
      <c r="R481" s="237"/>
      <c r="S481" s="237"/>
      <c r="T481" s="23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9" t="s">
        <v>151</v>
      </c>
      <c r="AU481" s="239" t="s">
        <v>149</v>
      </c>
      <c r="AV481" s="13" t="s">
        <v>81</v>
      </c>
      <c r="AW481" s="13" t="s">
        <v>30</v>
      </c>
      <c r="AX481" s="13" t="s">
        <v>73</v>
      </c>
      <c r="AY481" s="239" t="s">
        <v>141</v>
      </c>
    </row>
    <row r="482" s="14" customFormat="1">
      <c r="A482" s="14"/>
      <c r="B482" s="240"/>
      <c r="C482" s="241"/>
      <c r="D482" s="231" t="s">
        <v>151</v>
      </c>
      <c r="E482" s="242" t="s">
        <v>1</v>
      </c>
      <c r="F482" s="243" t="s">
        <v>510</v>
      </c>
      <c r="G482" s="241"/>
      <c r="H482" s="244">
        <v>1.0740000000000001</v>
      </c>
      <c r="I482" s="245"/>
      <c r="J482" s="241"/>
      <c r="K482" s="241"/>
      <c r="L482" s="246"/>
      <c r="M482" s="247"/>
      <c r="N482" s="248"/>
      <c r="O482" s="248"/>
      <c r="P482" s="248"/>
      <c r="Q482" s="248"/>
      <c r="R482" s="248"/>
      <c r="S482" s="248"/>
      <c r="T482" s="24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0" t="s">
        <v>151</v>
      </c>
      <c r="AU482" s="250" t="s">
        <v>149</v>
      </c>
      <c r="AV482" s="14" t="s">
        <v>149</v>
      </c>
      <c r="AW482" s="14" t="s">
        <v>30</v>
      </c>
      <c r="AX482" s="14" t="s">
        <v>73</v>
      </c>
      <c r="AY482" s="250" t="s">
        <v>141</v>
      </c>
    </row>
    <row r="483" s="13" customFormat="1">
      <c r="A483" s="13"/>
      <c r="B483" s="229"/>
      <c r="C483" s="230"/>
      <c r="D483" s="231" t="s">
        <v>151</v>
      </c>
      <c r="E483" s="232" t="s">
        <v>1</v>
      </c>
      <c r="F483" s="233" t="s">
        <v>511</v>
      </c>
      <c r="G483" s="230"/>
      <c r="H483" s="232" t="s">
        <v>1</v>
      </c>
      <c r="I483" s="234"/>
      <c r="J483" s="230"/>
      <c r="K483" s="230"/>
      <c r="L483" s="235"/>
      <c r="M483" s="236"/>
      <c r="N483" s="237"/>
      <c r="O483" s="237"/>
      <c r="P483" s="237"/>
      <c r="Q483" s="237"/>
      <c r="R483" s="237"/>
      <c r="S483" s="237"/>
      <c r="T483" s="23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9" t="s">
        <v>151</v>
      </c>
      <c r="AU483" s="239" t="s">
        <v>149</v>
      </c>
      <c r="AV483" s="13" t="s">
        <v>81</v>
      </c>
      <c r="AW483" s="13" t="s">
        <v>30</v>
      </c>
      <c r="AX483" s="13" t="s">
        <v>73</v>
      </c>
      <c r="AY483" s="239" t="s">
        <v>141</v>
      </c>
    </row>
    <row r="484" s="14" customFormat="1">
      <c r="A484" s="14"/>
      <c r="B484" s="240"/>
      <c r="C484" s="241"/>
      <c r="D484" s="231" t="s">
        <v>151</v>
      </c>
      <c r="E484" s="242" t="s">
        <v>1</v>
      </c>
      <c r="F484" s="243" t="s">
        <v>512</v>
      </c>
      <c r="G484" s="241"/>
      <c r="H484" s="244">
        <v>4.75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0" t="s">
        <v>151</v>
      </c>
      <c r="AU484" s="250" t="s">
        <v>149</v>
      </c>
      <c r="AV484" s="14" t="s">
        <v>149</v>
      </c>
      <c r="AW484" s="14" t="s">
        <v>30</v>
      </c>
      <c r="AX484" s="14" t="s">
        <v>73</v>
      </c>
      <c r="AY484" s="250" t="s">
        <v>141</v>
      </c>
    </row>
    <row r="485" s="15" customFormat="1">
      <c r="A485" s="15"/>
      <c r="B485" s="262"/>
      <c r="C485" s="263"/>
      <c r="D485" s="231" t="s">
        <v>151</v>
      </c>
      <c r="E485" s="264" t="s">
        <v>1</v>
      </c>
      <c r="F485" s="265" t="s">
        <v>173</v>
      </c>
      <c r="G485" s="263"/>
      <c r="H485" s="266">
        <v>5.8239999999999998</v>
      </c>
      <c r="I485" s="267"/>
      <c r="J485" s="263"/>
      <c r="K485" s="263"/>
      <c r="L485" s="268"/>
      <c r="M485" s="269"/>
      <c r="N485" s="270"/>
      <c r="O485" s="270"/>
      <c r="P485" s="270"/>
      <c r="Q485" s="270"/>
      <c r="R485" s="270"/>
      <c r="S485" s="270"/>
      <c r="T485" s="271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2" t="s">
        <v>151</v>
      </c>
      <c r="AU485" s="272" t="s">
        <v>149</v>
      </c>
      <c r="AV485" s="15" t="s">
        <v>148</v>
      </c>
      <c r="AW485" s="15" t="s">
        <v>30</v>
      </c>
      <c r="AX485" s="15" t="s">
        <v>81</v>
      </c>
      <c r="AY485" s="272" t="s">
        <v>141</v>
      </c>
    </row>
    <row r="486" s="2" customFormat="1" ht="33" customHeight="1">
      <c r="A486" s="38"/>
      <c r="B486" s="39"/>
      <c r="C486" s="215" t="s">
        <v>513</v>
      </c>
      <c r="D486" s="215" t="s">
        <v>144</v>
      </c>
      <c r="E486" s="216" t="s">
        <v>514</v>
      </c>
      <c r="F486" s="217" t="s">
        <v>515</v>
      </c>
      <c r="G486" s="218" t="s">
        <v>147</v>
      </c>
      <c r="H486" s="219">
        <v>0.049000000000000002</v>
      </c>
      <c r="I486" s="220"/>
      <c r="J486" s="221">
        <f>ROUND(I486*H486,2)</f>
        <v>0</v>
      </c>
      <c r="K486" s="222"/>
      <c r="L486" s="44"/>
      <c r="M486" s="223" t="s">
        <v>1</v>
      </c>
      <c r="N486" s="224" t="s">
        <v>39</v>
      </c>
      <c r="O486" s="91"/>
      <c r="P486" s="225">
        <f>O486*H486</f>
        <v>0</v>
      </c>
      <c r="Q486" s="225">
        <v>0</v>
      </c>
      <c r="R486" s="225">
        <f>Q486*H486</f>
        <v>0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265</v>
      </c>
      <c r="AT486" s="227" t="s">
        <v>144</v>
      </c>
      <c r="AU486" s="227" t="s">
        <v>149</v>
      </c>
      <c r="AY486" s="17" t="s">
        <v>141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149</v>
      </c>
      <c r="BK486" s="228">
        <f>ROUND(I486*H486,2)</f>
        <v>0</v>
      </c>
      <c r="BL486" s="17" t="s">
        <v>265</v>
      </c>
      <c r="BM486" s="227" t="s">
        <v>516</v>
      </c>
    </row>
    <row r="487" s="2" customFormat="1" ht="37.8" customHeight="1">
      <c r="A487" s="38"/>
      <c r="B487" s="39"/>
      <c r="C487" s="215" t="s">
        <v>517</v>
      </c>
      <c r="D487" s="215" t="s">
        <v>144</v>
      </c>
      <c r="E487" s="216" t="s">
        <v>518</v>
      </c>
      <c r="F487" s="217" t="s">
        <v>519</v>
      </c>
      <c r="G487" s="218" t="s">
        <v>147</v>
      </c>
      <c r="H487" s="219">
        <v>0.098000000000000004</v>
      </c>
      <c r="I487" s="220"/>
      <c r="J487" s="221">
        <f>ROUND(I487*H487,2)</f>
        <v>0</v>
      </c>
      <c r="K487" s="222"/>
      <c r="L487" s="44"/>
      <c r="M487" s="223" t="s">
        <v>1</v>
      </c>
      <c r="N487" s="224" t="s">
        <v>39</v>
      </c>
      <c r="O487" s="91"/>
      <c r="P487" s="225">
        <f>O487*H487</f>
        <v>0</v>
      </c>
      <c r="Q487" s="225">
        <v>0</v>
      </c>
      <c r="R487" s="225">
        <f>Q487*H487</f>
        <v>0</v>
      </c>
      <c r="S487" s="225">
        <v>0</v>
      </c>
      <c r="T487" s="22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265</v>
      </c>
      <c r="AT487" s="227" t="s">
        <v>144</v>
      </c>
      <c r="AU487" s="227" t="s">
        <v>149</v>
      </c>
      <c r="AY487" s="17" t="s">
        <v>141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149</v>
      </c>
      <c r="BK487" s="228">
        <f>ROUND(I487*H487,2)</f>
        <v>0</v>
      </c>
      <c r="BL487" s="17" t="s">
        <v>265</v>
      </c>
      <c r="BM487" s="227" t="s">
        <v>520</v>
      </c>
    </row>
    <row r="488" s="14" customFormat="1">
      <c r="A488" s="14"/>
      <c r="B488" s="240"/>
      <c r="C488" s="241"/>
      <c r="D488" s="231" t="s">
        <v>151</v>
      </c>
      <c r="E488" s="241"/>
      <c r="F488" s="243" t="s">
        <v>521</v>
      </c>
      <c r="G488" s="241"/>
      <c r="H488" s="244">
        <v>0.098000000000000004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151</v>
      </c>
      <c r="AU488" s="250" t="s">
        <v>149</v>
      </c>
      <c r="AV488" s="14" t="s">
        <v>149</v>
      </c>
      <c r="AW488" s="14" t="s">
        <v>4</v>
      </c>
      <c r="AX488" s="14" t="s">
        <v>81</v>
      </c>
      <c r="AY488" s="250" t="s">
        <v>141</v>
      </c>
    </row>
    <row r="489" s="12" customFormat="1" ht="22.8" customHeight="1">
      <c r="A489" s="12"/>
      <c r="B489" s="199"/>
      <c r="C489" s="200"/>
      <c r="D489" s="201" t="s">
        <v>72</v>
      </c>
      <c r="E489" s="213" t="s">
        <v>522</v>
      </c>
      <c r="F489" s="213" t="s">
        <v>523</v>
      </c>
      <c r="G489" s="200"/>
      <c r="H489" s="200"/>
      <c r="I489" s="203"/>
      <c r="J489" s="214">
        <f>BK489</f>
        <v>0</v>
      </c>
      <c r="K489" s="200"/>
      <c r="L489" s="205"/>
      <c r="M489" s="206"/>
      <c r="N489" s="207"/>
      <c r="O489" s="207"/>
      <c r="P489" s="208">
        <f>SUM(P490:P573)</f>
        <v>0</v>
      </c>
      <c r="Q489" s="207"/>
      <c r="R489" s="208">
        <f>SUM(R490:R573)</f>
        <v>0.019595000000000001</v>
      </c>
      <c r="S489" s="207"/>
      <c r="T489" s="209">
        <f>SUM(T490:T573)</f>
        <v>0.01353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0" t="s">
        <v>149</v>
      </c>
      <c r="AT489" s="211" t="s">
        <v>72</v>
      </c>
      <c r="AU489" s="211" t="s">
        <v>81</v>
      </c>
      <c r="AY489" s="210" t="s">
        <v>141</v>
      </c>
      <c r="BK489" s="212">
        <f>SUM(BK490:BK573)</f>
        <v>0</v>
      </c>
    </row>
    <row r="490" s="2" customFormat="1" ht="16.5" customHeight="1">
      <c r="A490" s="38"/>
      <c r="B490" s="39"/>
      <c r="C490" s="215" t="s">
        <v>524</v>
      </c>
      <c r="D490" s="215" t="s">
        <v>144</v>
      </c>
      <c r="E490" s="216" t="s">
        <v>525</v>
      </c>
      <c r="F490" s="217" t="s">
        <v>526</v>
      </c>
      <c r="G490" s="218" t="s">
        <v>162</v>
      </c>
      <c r="H490" s="219">
        <v>2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148</v>
      </c>
      <c r="AT490" s="227" t="s">
        <v>144</v>
      </c>
      <c r="AU490" s="227" t="s">
        <v>149</v>
      </c>
      <c r="AY490" s="17" t="s">
        <v>141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149</v>
      </c>
      <c r="BK490" s="228">
        <f>ROUND(I490*H490,2)</f>
        <v>0</v>
      </c>
      <c r="BL490" s="17" t="s">
        <v>148</v>
      </c>
      <c r="BM490" s="227" t="s">
        <v>527</v>
      </c>
    </row>
    <row r="491" s="13" customFormat="1">
      <c r="A491" s="13"/>
      <c r="B491" s="229"/>
      <c r="C491" s="230"/>
      <c r="D491" s="231" t="s">
        <v>151</v>
      </c>
      <c r="E491" s="232" t="s">
        <v>1</v>
      </c>
      <c r="F491" s="233" t="s">
        <v>528</v>
      </c>
      <c r="G491" s="230"/>
      <c r="H491" s="232" t="s">
        <v>1</v>
      </c>
      <c r="I491" s="234"/>
      <c r="J491" s="230"/>
      <c r="K491" s="230"/>
      <c r="L491" s="235"/>
      <c r="M491" s="236"/>
      <c r="N491" s="237"/>
      <c r="O491" s="237"/>
      <c r="P491" s="237"/>
      <c r="Q491" s="237"/>
      <c r="R491" s="237"/>
      <c r="S491" s="237"/>
      <c r="T491" s="23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9" t="s">
        <v>151</v>
      </c>
      <c r="AU491" s="239" t="s">
        <v>149</v>
      </c>
      <c r="AV491" s="13" t="s">
        <v>81</v>
      </c>
      <c r="AW491" s="13" t="s">
        <v>30</v>
      </c>
      <c r="AX491" s="13" t="s">
        <v>73</v>
      </c>
      <c r="AY491" s="239" t="s">
        <v>141</v>
      </c>
    </row>
    <row r="492" s="14" customFormat="1">
      <c r="A492" s="14"/>
      <c r="B492" s="240"/>
      <c r="C492" s="241"/>
      <c r="D492" s="231" t="s">
        <v>151</v>
      </c>
      <c r="E492" s="242" t="s">
        <v>1</v>
      </c>
      <c r="F492" s="243" t="s">
        <v>81</v>
      </c>
      <c r="G492" s="241"/>
      <c r="H492" s="244">
        <v>1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151</v>
      </c>
      <c r="AU492" s="250" t="s">
        <v>149</v>
      </c>
      <c r="AV492" s="14" t="s">
        <v>149</v>
      </c>
      <c r="AW492" s="14" t="s">
        <v>30</v>
      </c>
      <c r="AX492" s="14" t="s">
        <v>73</v>
      </c>
      <c r="AY492" s="250" t="s">
        <v>141</v>
      </c>
    </row>
    <row r="493" s="13" customFormat="1">
      <c r="A493" s="13"/>
      <c r="B493" s="229"/>
      <c r="C493" s="230"/>
      <c r="D493" s="231" t="s">
        <v>151</v>
      </c>
      <c r="E493" s="232" t="s">
        <v>1</v>
      </c>
      <c r="F493" s="233" t="s">
        <v>529</v>
      </c>
      <c r="G493" s="230"/>
      <c r="H493" s="232" t="s">
        <v>1</v>
      </c>
      <c r="I493" s="234"/>
      <c r="J493" s="230"/>
      <c r="K493" s="230"/>
      <c r="L493" s="235"/>
      <c r="M493" s="236"/>
      <c r="N493" s="237"/>
      <c r="O493" s="237"/>
      <c r="P493" s="237"/>
      <c r="Q493" s="237"/>
      <c r="R493" s="237"/>
      <c r="S493" s="237"/>
      <c r="T493" s="23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9" t="s">
        <v>151</v>
      </c>
      <c r="AU493" s="239" t="s">
        <v>149</v>
      </c>
      <c r="AV493" s="13" t="s">
        <v>81</v>
      </c>
      <c r="AW493" s="13" t="s">
        <v>30</v>
      </c>
      <c r="AX493" s="13" t="s">
        <v>73</v>
      </c>
      <c r="AY493" s="239" t="s">
        <v>141</v>
      </c>
    </row>
    <row r="494" s="14" customFormat="1">
      <c r="A494" s="14"/>
      <c r="B494" s="240"/>
      <c r="C494" s="241"/>
      <c r="D494" s="231" t="s">
        <v>151</v>
      </c>
      <c r="E494" s="242" t="s">
        <v>1</v>
      </c>
      <c r="F494" s="243" t="s">
        <v>81</v>
      </c>
      <c r="G494" s="241"/>
      <c r="H494" s="244">
        <v>1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0" t="s">
        <v>151</v>
      </c>
      <c r="AU494" s="250" t="s">
        <v>149</v>
      </c>
      <c r="AV494" s="14" t="s">
        <v>149</v>
      </c>
      <c r="AW494" s="14" t="s">
        <v>30</v>
      </c>
      <c r="AX494" s="14" t="s">
        <v>73</v>
      </c>
      <c r="AY494" s="250" t="s">
        <v>141</v>
      </c>
    </row>
    <row r="495" s="15" customFormat="1">
      <c r="A495" s="15"/>
      <c r="B495" s="262"/>
      <c r="C495" s="263"/>
      <c r="D495" s="231" t="s">
        <v>151</v>
      </c>
      <c r="E495" s="264" t="s">
        <v>1</v>
      </c>
      <c r="F495" s="265" t="s">
        <v>173</v>
      </c>
      <c r="G495" s="263"/>
      <c r="H495" s="266">
        <v>2</v>
      </c>
      <c r="I495" s="267"/>
      <c r="J495" s="263"/>
      <c r="K495" s="263"/>
      <c r="L495" s="268"/>
      <c r="M495" s="269"/>
      <c r="N495" s="270"/>
      <c r="O495" s="270"/>
      <c r="P495" s="270"/>
      <c r="Q495" s="270"/>
      <c r="R495" s="270"/>
      <c r="S495" s="270"/>
      <c r="T495" s="271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72" t="s">
        <v>151</v>
      </c>
      <c r="AU495" s="272" t="s">
        <v>149</v>
      </c>
      <c r="AV495" s="15" t="s">
        <v>148</v>
      </c>
      <c r="AW495" s="15" t="s">
        <v>30</v>
      </c>
      <c r="AX495" s="15" t="s">
        <v>81</v>
      </c>
      <c r="AY495" s="272" t="s">
        <v>141</v>
      </c>
    </row>
    <row r="496" s="2" customFormat="1" ht="16.5" customHeight="1">
      <c r="A496" s="38"/>
      <c r="B496" s="39"/>
      <c r="C496" s="215" t="s">
        <v>530</v>
      </c>
      <c r="D496" s="215" t="s">
        <v>144</v>
      </c>
      <c r="E496" s="216" t="s">
        <v>531</v>
      </c>
      <c r="F496" s="217" t="s">
        <v>532</v>
      </c>
      <c r="G496" s="218" t="s">
        <v>162</v>
      </c>
      <c r="H496" s="219">
        <v>1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</v>
      </c>
      <c r="R496" s="225">
        <f>Q496*H496</f>
        <v>0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265</v>
      </c>
      <c r="AT496" s="227" t="s">
        <v>144</v>
      </c>
      <c r="AU496" s="227" t="s">
        <v>149</v>
      </c>
      <c r="AY496" s="17" t="s">
        <v>141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149</v>
      </c>
      <c r="BK496" s="228">
        <f>ROUND(I496*H496,2)</f>
        <v>0</v>
      </c>
      <c r="BL496" s="17" t="s">
        <v>265</v>
      </c>
      <c r="BM496" s="227" t="s">
        <v>533</v>
      </c>
    </row>
    <row r="497" s="13" customFormat="1">
      <c r="A497" s="13"/>
      <c r="B497" s="229"/>
      <c r="C497" s="230"/>
      <c r="D497" s="231" t="s">
        <v>151</v>
      </c>
      <c r="E497" s="232" t="s">
        <v>1</v>
      </c>
      <c r="F497" s="233" t="s">
        <v>534</v>
      </c>
      <c r="G497" s="230"/>
      <c r="H497" s="232" t="s">
        <v>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151</v>
      </c>
      <c r="AU497" s="239" t="s">
        <v>149</v>
      </c>
      <c r="AV497" s="13" t="s">
        <v>81</v>
      </c>
      <c r="AW497" s="13" t="s">
        <v>30</v>
      </c>
      <c r="AX497" s="13" t="s">
        <v>73</v>
      </c>
      <c r="AY497" s="239" t="s">
        <v>141</v>
      </c>
    </row>
    <row r="498" s="14" customFormat="1">
      <c r="A498" s="14"/>
      <c r="B498" s="240"/>
      <c r="C498" s="241"/>
      <c r="D498" s="231" t="s">
        <v>151</v>
      </c>
      <c r="E498" s="242" t="s">
        <v>1</v>
      </c>
      <c r="F498" s="243" t="s">
        <v>81</v>
      </c>
      <c r="G498" s="241"/>
      <c r="H498" s="244">
        <v>1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151</v>
      </c>
      <c r="AU498" s="250" t="s">
        <v>149</v>
      </c>
      <c r="AV498" s="14" t="s">
        <v>149</v>
      </c>
      <c r="AW498" s="14" t="s">
        <v>30</v>
      </c>
      <c r="AX498" s="14" t="s">
        <v>73</v>
      </c>
      <c r="AY498" s="250" t="s">
        <v>141</v>
      </c>
    </row>
    <row r="499" s="15" customFormat="1">
      <c r="A499" s="15"/>
      <c r="B499" s="262"/>
      <c r="C499" s="263"/>
      <c r="D499" s="231" t="s">
        <v>151</v>
      </c>
      <c r="E499" s="264" t="s">
        <v>1</v>
      </c>
      <c r="F499" s="265" t="s">
        <v>173</v>
      </c>
      <c r="G499" s="263"/>
      <c r="H499" s="266">
        <v>1</v>
      </c>
      <c r="I499" s="267"/>
      <c r="J499" s="263"/>
      <c r="K499" s="263"/>
      <c r="L499" s="268"/>
      <c r="M499" s="269"/>
      <c r="N499" s="270"/>
      <c r="O499" s="270"/>
      <c r="P499" s="270"/>
      <c r="Q499" s="270"/>
      <c r="R499" s="270"/>
      <c r="S499" s="270"/>
      <c r="T499" s="27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72" t="s">
        <v>151</v>
      </c>
      <c r="AU499" s="272" t="s">
        <v>149</v>
      </c>
      <c r="AV499" s="15" t="s">
        <v>148</v>
      </c>
      <c r="AW499" s="15" t="s">
        <v>30</v>
      </c>
      <c r="AX499" s="15" t="s">
        <v>81</v>
      </c>
      <c r="AY499" s="272" t="s">
        <v>141</v>
      </c>
    </row>
    <row r="500" s="2" customFormat="1" ht="16.5" customHeight="1">
      <c r="A500" s="38"/>
      <c r="B500" s="39"/>
      <c r="C500" s="215" t="s">
        <v>535</v>
      </c>
      <c r="D500" s="215" t="s">
        <v>144</v>
      </c>
      <c r="E500" s="216" t="s">
        <v>536</v>
      </c>
      <c r="F500" s="217" t="s">
        <v>537</v>
      </c>
      <c r="G500" s="218" t="s">
        <v>162</v>
      </c>
      <c r="H500" s="219">
        <v>1</v>
      </c>
      <c r="I500" s="220"/>
      <c r="J500" s="221">
        <f>ROUND(I500*H500,2)</f>
        <v>0</v>
      </c>
      <c r="K500" s="222"/>
      <c r="L500" s="44"/>
      <c r="M500" s="223" t="s">
        <v>1</v>
      </c>
      <c r="N500" s="224" t="s">
        <v>39</v>
      </c>
      <c r="O500" s="91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265</v>
      </c>
      <c r="AT500" s="227" t="s">
        <v>144</v>
      </c>
      <c r="AU500" s="227" t="s">
        <v>149</v>
      </c>
      <c r="AY500" s="17" t="s">
        <v>141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149</v>
      </c>
      <c r="BK500" s="228">
        <f>ROUND(I500*H500,2)</f>
        <v>0</v>
      </c>
      <c r="BL500" s="17" t="s">
        <v>265</v>
      </c>
      <c r="BM500" s="227" t="s">
        <v>538</v>
      </c>
    </row>
    <row r="501" s="13" customFormat="1">
      <c r="A501" s="13"/>
      <c r="B501" s="229"/>
      <c r="C501" s="230"/>
      <c r="D501" s="231" t="s">
        <v>151</v>
      </c>
      <c r="E501" s="232" t="s">
        <v>1</v>
      </c>
      <c r="F501" s="233" t="s">
        <v>227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151</v>
      </c>
      <c r="AU501" s="239" t="s">
        <v>149</v>
      </c>
      <c r="AV501" s="13" t="s">
        <v>81</v>
      </c>
      <c r="AW501" s="13" t="s">
        <v>30</v>
      </c>
      <c r="AX501" s="13" t="s">
        <v>73</v>
      </c>
      <c r="AY501" s="239" t="s">
        <v>141</v>
      </c>
    </row>
    <row r="502" s="14" customFormat="1">
      <c r="A502" s="14"/>
      <c r="B502" s="240"/>
      <c r="C502" s="241"/>
      <c r="D502" s="231" t="s">
        <v>151</v>
      </c>
      <c r="E502" s="242" t="s">
        <v>1</v>
      </c>
      <c r="F502" s="243" t="s">
        <v>81</v>
      </c>
      <c r="G502" s="241"/>
      <c r="H502" s="244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151</v>
      </c>
      <c r="AU502" s="250" t="s">
        <v>149</v>
      </c>
      <c r="AV502" s="14" t="s">
        <v>149</v>
      </c>
      <c r="AW502" s="14" t="s">
        <v>30</v>
      </c>
      <c r="AX502" s="14" t="s">
        <v>81</v>
      </c>
      <c r="AY502" s="250" t="s">
        <v>141</v>
      </c>
    </row>
    <row r="503" s="2" customFormat="1" ht="16.5" customHeight="1">
      <c r="A503" s="38"/>
      <c r="B503" s="39"/>
      <c r="C503" s="215" t="s">
        <v>539</v>
      </c>
      <c r="D503" s="215" t="s">
        <v>144</v>
      </c>
      <c r="E503" s="216" t="s">
        <v>540</v>
      </c>
      <c r="F503" s="217" t="s">
        <v>541</v>
      </c>
      <c r="G503" s="218" t="s">
        <v>177</v>
      </c>
      <c r="H503" s="219">
        <v>5.5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0.0020999999999999999</v>
      </c>
      <c r="T503" s="226">
        <f>S503*H503</f>
        <v>0.01155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265</v>
      </c>
      <c r="AT503" s="227" t="s">
        <v>144</v>
      </c>
      <c r="AU503" s="227" t="s">
        <v>149</v>
      </c>
      <c r="AY503" s="17" t="s">
        <v>141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149</v>
      </c>
      <c r="BK503" s="228">
        <f>ROUND(I503*H503,2)</f>
        <v>0</v>
      </c>
      <c r="BL503" s="17" t="s">
        <v>265</v>
      </c>
      <c r="BM503" s="227" t="s">
        <v>542</v>
      </c>
    </row>
    <row r="504" s="13" customFormat="1">
      <c r="A504" s="13"/>
      <c r="B504" s="229"/>
      <c r="C504" s="230"/>
      <c r="D504" s="231" t="s">
        <v>151</v>
      </c>
      <c r="E504" s="232" t="s">
        <v>1</v>
      </c>
      <c r="F504" s="233" t="s">
        <v>543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151</v>
      </c>
      <c r="AU504" s="239" t="s">
        <v>149</v>
      </c>
      <c r="AV504" s="13" t="s">
        <v>81</v>
      </c>
      <c r="AW504" s="13" t="s">
        <v>30</v>
      </c>
      <c r="AX504" s="13" t="s">
        <v>73</v>
      </c>
      <c r="AY504" s="239" t="s">
        <v>141</v>
      </c>
    </row>
    <row r="505" s="14" customFormat="1">
      <c r="A505" s="14"/>
      <c r="B505" s="240"/>
      <c r="C505" s="241"/>
      <c r="D505" s="231" t="s">
        <v>151</v>
      </c>
      <c r="E505" s="242" t="s">
        <v>1</v>
      </c>
      <c r="F505" s="243" t="s">
        <v>544</v>
      </c>
      <c r="G505" s="241"/>
      <c r="H505" s="244">
        <v>3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151</v>
      </c>
      <c r="AU505" s="250" t="s">
        <v>149</v>
      </c>
      <c r="AV505" s="14" t="s">
        <v>149</v>
      </c>
      <c r="AW505" s="14" t="s">
        <v>30</v>
      </c>
      <c r="AX505" s="14" t="s">
        <v>73</v>
      </c>
      <c r="AY505" s="250" t="s">
        <v>141</v>
      </c>
    </row>
    <row r="506" s="13" customFormat="1">
      <c r="A506" s="13"/>
      <c r="B506" s="229"/>
      <c r="C506" s="230"/>
      <c r="D506" s="231" t="s">
        <v>151</v>
      </c>
      <c r="E506" s="232" t="s">
        <v>1</v>
      </c>
      <c r="F506" s="233" t="s">
        <v>545</v>
      </c>
      <c r="G506" s="230"/>
      <c r="H506" s="232" t="s">
        <v>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151</v>
      </c>
      <c r="AU506" s="239" t="s">
        <v>149</v>
      </c>
      <c r="AV506" s="13" t="s">
        <v>81</v>
      </c>
      <c r="AW506" s="13" t="s">
        <v>30</v>
      </c>
      <c r="AX506" s="13" t="s">
        <v>73</v>
      </c>
      <c r="AY506" s="239" t="s">
        <v>141</v>
      </c>
    </row>
    <row r="507" s="14" customFormat="1">
      <c r="A507" s="14"/>
      <c r="B507" s="240"/>
      <c r="C507" s="241"/>
      <c r="D507" s="231" t="s">
        <v>151</v>
      </c>
      <c r="E507" s="242" t="s">
        <v>1</v>
      </c>
      <c r="F507" s="243" t="s">
        <v>546</v>
      </c>
      <c r="G507" s="241"/>
      <c r="H507" s="244">
        <v>2.5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151</v>
      </c>
      <c r="AU507" s="250" t="s">
        <v>149</v>
      </c>
      <c r="AV507" s="14" t="s">
        <v>149</v>
      </c>
      <c r="AW507" s="14" t="s">
        <v>30</v>
      </c>
      <c r="AX507" s="14" t="s">
        <v>73</v>
      </c>
      <c r="AY507" s="250" t="s">
        <v>141</v>
      </c>
    </row>
    <row r="508" s="15" customFormat="1">
      <c r="A508" s="15"/>
      <c r="B508" s="262"/>
      <c r="C508" s="263"/>
      <c r="D508" s="231" t="s">
        <v>151</v>
      </c>
      <c r="E508" s="264" t="s">
        <v>1</v>
      </c>
      <c r="F508" s="265" t="s">
        <v>173</v>
      </c>
      <c r="G508" s="263"/>
      <c r="H508" s="266">
        <v>5.5</v>
      </c>
      <c r="I508" s="267"/>
      <c r="J508" s="263"/>
      <c r="K508" s="263"/>
      <c r="L508" s="268"/>
      <c r="M508" s="269"/>
      <c r="N508" s="270"/>
      <c r="O508" s="270"/>
      <c r="P508" s="270"/>
      <c r="Q508" s="270"/>
      <c r="R508" s="270"/>
      <c r="S508" s="270"/>
      <c r="T508" s="271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2" t="s">
        <v>151</v>
      </c>
      <c r="AU508" s="272" t="s">
        <v>149</v>
      </c>
      <c r="AV508" s="15" t="s">
        <v>148</v>
      </c>
      <c r="AW508" s="15" t="s">
        <v>30</v>
      </c>
      <c r="AX508" s="15" t="s">
        <v>81</v>
      </c>
      <c r="AY508" s="272" t="s">
        <v>141</v>
      </c>
    </row>
    <row r="509" s="2" customFormat="1" ht="16.5" customHeight="1">
      <c r="A509" s="38"/>
      <c r="B509" s="39"/>
      <c r="C509" s="215" t="s">
        <v>547</v>
      </c>
      <c r="D509" s="215" t="s">
        <v>144</v>
      </c>
      <c r="E509" s="216" t="s">
        <v>548</v>
      </c>
      <c r="F509" s="217" t="s">
        <v>549</v>
      </c>
      <c r="G509" s="218" t="s">
        <v>177</v>
      </c>
      <c r="H509" s="219">
        <v>1</v>
      </c>
      <c r="I509" s="220"/>
      <c r="J509" s="221">
        <f>ROUND(I509*H509,2)</f>
        <v>0</v>
      </c>
      <c r="K509" s="222"/>
      <c r="L509" s="44"/>
      <c r="M509" s="223" t="s">
        <v>1</v>
      </c>
      <c r="N509" s="224" t="s">
        <v>39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0.00198</v>
      </c>
      <c r="T509" s="226">
        <f>S509*H509</f>
        <v>0.00198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265</v>
      </c>
      <c r="AT509" s="227" t="s">
        <v>144</v>
      </c>
      <c r="AU509" s="227" t="s">
        <v>149</v>
      </c>
      <c r="AY509" s="17" t="s">
        <v>141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149</v>
      </c>
      <c r="BK509" s="228">
        <f>ROUND(I509*H509,2)</f>
        <v>0</v>
      </c>
      <c r="BL509" s="17" t="s">
        <v>265</v>
      </c>
      <c r="BM509" s="227" t="s">
        <v>550</v>
      </c>
    </row>
    <row r="510" s="13" customFormat="1">
      <c r="A510" s="13"/>
      <c r="B510" s="229"/>
      <c r="C510" s="230"/>
      <c r="D510" s="231" t="s">
        <v>151</v>
      </c>
      <c r="E510" s="232" t="s">
        <v>1</v>
      </c>
      <c r="F510" s="233" t="s">
        <v>227</v>
      </c>
      <c r="G510" s="230"/>
      <c r="H510" s="232" t="s">
        <v>1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151</v>
      </c>
      <c r="AU510" s="239" t="s">
        <v>149</v>
      </c>
      <c r="AV510" s="13" t="s">
        <v>81</v>
      </c>
      <c r="AW510" s="13" t="s">
        <v>30</v>
      </c>
      <c r="AX510" s="13" t="s">
        <v>73</v>
      </c>
      <c r="AY510" s="239" t="s">
        <v>141</v>
      </c>
    </row>
    <row r="511" s="14" customFormat="1">
      <c r="A511" s="14"/>
      <c r="B511" s="240"/>
      <c r="C511" s="241"/>
      <c r="D511" s="231" t="s">
        <v>151</v>
      </c>
      <c r="E511" s="242" t="s">
        <v>1</v>
      </c>
      <c r="F511" s="243" t="s">
        <v>81</v>
      </c>
      <c r="G511" s="241"/>
      <c r="H511" s="244">
        <v>1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151</v>
      </c>
      <c r="AU511" s="250" t="s">
        <v>149</v>
      </c>
      <c r="AV511" s="14" t="s">
        <v>149</v>
      </c>
      <c r="AW511" s="14" t="s">
        <v>30</v>
      </c>
      <c r="AX511" s="14" t="s">
        <v>81</v>
      </c>
      <c r="AY511" s="250" t="s">
        <v>141</v>
      </c>
    </row>
    <row r="512" s="2" customFormat="1" ht="16.5" customHeight="1">
      <c r="A512" s="38"/>
      <c r="B512" s="39"/>
      <c r="C512" s="215" t="s">
        <v>551</v>
      </c>
      <c r="D512" s="215" t="s">
        <v>144</v>
      </c>
      <c r="E512" s="216" t="s">
        <v>552</v>
      </c>
      <c r="F512" s="217" t="s">
        <v>553</v>
      </c>
      <c r="G512" s="218" t="s">
        <v>162</v>
      </c>
      <c r="H512" s="219">
        <v>2</v>
      </c>
      <c r="I512" s="220"/>
      <c r="J512" s="221">
        <f>ROUND(I512*H512,2)</f>
        <v>0</v>
      </c>
      <c r="K512" s="222"/>
      <c r="L512" s="44"/>
      <c r="M512" s="223" t="s">
        <v>1</v>
      </c>
      <c r="N512" s="224" t="s">
        <v>39</v>
      </c>
      <c r="O512" s="91"/>
      <c r="P512" s="225">
        <f>O512*H512</f>
        <v>0</v>
      </c>
      <c r="Q512" s="225">
        <v>0.0017899999999999999</v>
      </c>
      <c r="R512" s="225">
        <f>Q512*H512</f>
        <v>0.0035799999999999998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265</v>
      </c>
      <c r="AT512" s="227" t="s">
        <v>144</v>
      </c>
      <c r="AU512" s="227" t="s">
        <v>149</v>
      </c>
      <c r="AY512" s="17" t="s">
        <v>141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149</v>
      </c>
      <c r="BK512" s="228">
        <f>ROUND(I512*H512,2)</f>
        <v>0</v>
      </c>
      <c r="BL512" s="17" t="s">
        <v>265</v>
      </c>
      <c r="BM512" s="227" t="s">
        <v>554</v>
      </c>
    </row>
    <row r="513" s="14" customFormat="1">
      <c r="A513" s="14"/>
      <c r="B513" s="240"/>
      <c r="C513" s="241"/>
      <c r="D513" s="231" t="s">
        <v>151</v>
      </c>
      <c r="E513" s="242" t="s">
        <v>1</v>
      </c>
      <c r="F513" s="243" t="s">
        <v>308</v>
      </c>
      <c r="G513" s="241"/>
      <c r="H513" s="244">
        <v>2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151</v>
      </c>
      <c r="AU513" s="250" t="s">
        <v>149</v>
      </c>
      <c r="AV513" s="14" t="s">
        <v>149</v>
      </c>
      <c r="AW513" s="14" t="s">
        <v>30</v>
      </c>
      <c r="AX513" s="14" t="s">
        <v>81</v>
      </c>
      <c r="AY513" s="250" t="s">
        <v>141</v>
      </c>
    </row>
    <row r="514" s="2" customFormat="1" ht="16.5" customHeight="1">
      <c r="A514" s="38"/>
      <c r="B514" s="39"/>
      <c r="C514" s="215" t="s">
        <v>555</v>
      </c>
      <c r="D514" s="215" t="s">
        <v>144</v>
      </c>
      <c r="E514" s="216" t="s">
        <v>556</v>
      </c>
      <c r="F514" s="217" t="s">
        <v>557</v>
      </c>
      <c r="G514" s="218" t="s">
        <v>162</v>
      </c>
      <c r="H514" s="219">
        <v>2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0.001</v>
      </c>
      <c r="R514" s="225">
        <f>Q514*H514</f>
        <v>0.002</v>
      </c>
      <c r="S514" s="225">
        <v>0</v>
      </c>
      <c r="T514" s="22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265</v>
      </c>
      <c r="AT514" s="227" t="s">
        <v>144</v>
      </c>
      <c r="AU514" s="227" t="s">
        <v>149</v>
      </c>
      <c r="AY514" s="17" t="s">
        <v>141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149</v>
      </c>
      <c r="BK514" s="228">
        <f>ROUND(I514*H514,2)</f>
        <v>0</v>
      </c>
      <c r="BL514" s="17" t="s">
        <v>265</v>
      </c>
      <c r="BM514" s="227" t="s">
        <v>558</v>
      </c>
    </row>
    <row r="515" s="14" customFormat="1">
      <c r="A515" s="14"/>
      <c r="B515" s="240"/>
      <c r="C515" s="241"/>
      <c r="D515" s="231" t="s">
        <v>151</v>
      </c>
      <c r="E515" s="242" t="s">
        <v>1</v>
      </c>
      <c r="F515" s="243" t="s">
        <v>308</v>
      </c>
      <c r="G515" s="241"/>
      <c r="H515" s="244">
        <v>2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151</v>
      </c>
      <c r="AU515" s="250" t="s">
        <v>149</v>
      </c>
      <c r="AV515" s="14" t="s">
        <v>149</v>
      </c>
      <c r="AW515" s="14" t="s">
        <v>30</v>
      </c>
      <c r="AX515" s="14" t="s">
        <v>81</v>
      </c>
      <c r="AY515" s="250" t="s">
        <v>141</v>
      </c>
    </row>
    <row r="516" s="2" customFormat="1" ht="16.5" customHeight="1">
      <c r="A516" s="38"/>
      <c r="B516" s="39"/>
      <c r="C516" s="215" t="s">
        <v>559</v>
      </c>
      <c r="D516" s="215" t="s">
        <v>144</v>
      </c>
      <c r="E516" s="216" t="s">
        <v>560</v>
      </c>
      <c r="F516" s="217" t="s">
        <v>561</v>
      </c>
      <c r="G516" s="218" t="s">
        <v>177</v>
      </c>
      <c r="H516" s="219">
        <v>8.5</v>
      </c>
      <c r="I516" s="220"/>
      <c r="J516" s="221">
        <f>ROUND(I516*H516,2)</f>
        <v>0</v>
      </c>
      <c r="K516" s="222"/>
      <c r="L516" s="44"/>
      <c r="M516" s="223" t="s">
        <v>1</v>
      </c>
      <c r="N516" s="224" t="s">
        <v>39</v>
      </c>
      <c r="O516" s="91"/>
      <c r="P516" s="225">
        <f>O516*H516</f>
        <v>0</v>
      </c>
      <c r="Q516" s="225">
        <v>0.00042999999999999999</v>
      </c>
      <c r="R516" s="225">
        <f>Q516*H516</f>
        <v>0.0036549999999999998</v>
      </c>
      <c r="S516" s="225">
        <v>0</v>
      </c>
      <c r="T516" s="22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265</v>
      </c>
      <c r="AT516" s="227" t="s">
        <v>144</v>
      </c>
      <c r="AU516" s="227" t="s">
        <v>149</v>
      </c>
      <c r="AY516" s="17" t="s">
        <v>141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149</v>
      </c>
      <c r="BK516" s="228">
        <f>ROUND(I516*H516,2)</f>
        <v>0</v>
      </c>
      <c r="BL516" s="17" t="s">
        <v>265</v>
      </c>
      <c r="BM516" s="227" t="s">
        <v>562</v>
      </c>
    </row>
    <row r="517" s="13" customFormat="1">
      <c r="A517" s="13"/>
      <c r="B517" s="229"/>
      <c r="C517" s="230"/>
      <c r="D517" s="231" t="s">
        <v>151</v>
      </c>
      <c r="E517" s="232" t="s">
        <v>1</v>
      </c>
      <c r="F517" s="233" t="s">
        <v>563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151</v>
      </c>
      <c r="AU517" s="239" t="s">
        <v>149</v>
      </c>
      <c r="AV517" s="13" t="s">
        <v>81</v>
      </c>
      <c r="AW517" s="13" t="s">
        <v>30</v>
      </c>
      <c r="AX517" s="13" t="s">
        <v>73</v>
      </c>
      <c r="AY517" s="239" t="s">
        <v>141</v>
      </c>
    </row>
    <row r="518" s="14" customFormat="1">
      <c r="A518" s="14"/>
      <c r="B518" s="240"/>
      <c r="C518" s="241"/>
      <c r="D518" s="231" t="s">
        <v>151</v>
      </c>
      <c r="E518" s="242" t="s">
        <v>1</v>
      </c>
      <c r="F518" s="243" t="s">
        <v>286</v>
      </c>
      <c r="G518" s="241"/>
      <c r="H518" s="244">
        <v>1.5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151</v>
      </c>
      <c r="AU518" s="250" t="s">
        <v>149</v>
      </c>
      <c r="AV518" s="14" t="s">
        <v>149</v>
      </c>
      <c r="AW518" s="14" t="s">
        <v>30</v>
      </c>
      <c r="AX518" s="14" t="s">
        <v>73</v>
      </c>
      <c r="AY518" s="250" t="s">
        <v>141</v>
      </c>
    </row>
    <row r="519" s="13" customFormat="1">
      <c r="A519" s="13"/>
      <c r="B519" s="229"/>
      <c r="C519" s="230"/>
      <c r="D519" s="231" t="s">
        <v>151</v>
      </c>
      <c r="E519" s="232" t="s">
        <v>1</v>
      </c>
      <c r="F519" s="233" t="s">
        <v>564</v>
      </c>
      <c r="G519" s="230"/>
      <c r="H519" s="232" t="s">
        <v>1</v>
      </c>
      <c r="I519" s="234"/>
      <c r="J519" s="230"/>
      <c r="K519" s="230"/>
      <c r="L519" s="235"/>
      <c r="M519" s="236"/>
      <c r="N519" s="237"/>
      <c r="O519" s="237"/>
      <c r="P519" s="237"/>
      <c r="Q519" s="237"/>
      <c r="R519" s="237"/>
      <c r="S519" s="237"/>
      <c r="T519" s="23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9" t="s">
        <v>151</v>
      </c>
      <c r="AU519" s="239" t="s">
        <v>149</v>
      </c>
      <c r="AV519" s="13" t="s">
        <v>81</v>
      </c>
      <c r="AW519" s="13" t="s">
        <v>30</v>
      </c>
      <c r="AX519" s="13" t="s">
        <v>73</v>
      </c>
      <c r="AY519" s="239" t="s">
        <v>141</v>
      </c>
    </row>
    <row r="520" s="14" customFormat="1">
      <c r="A520" s="14"/>
      <c r="B520" s="240"/>
      <c r="C520" s="241"/>
      <c r="D520" s="231" t="s">
        <v>151</v>
      </c>
      <c r="E520" s="242" t="s">
        <v>1</v>
      </c>
      <c r="F520" s="243" t="s">
        <v>179</v>
      </c>
      <c r="G520" s="241"/>
      <c r="H520" s="244">
        <v>6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0" t="s">
        <v>151</v>
      </c>
      <c r="AU520" s="250" t="s">
        <v>149</v>
      </c>
      <c r="AV520" s="14" t="s">
        <v>149</v>
      </c>
      <c r="AW520" s="14" t="s">
        <v>30</v>
      </c>
      <c r="AX520" s="14" t="s">
        <v>73</v>
      </c>
      <c r="AY520" s="250" t="s">
        <v>141</v>
      </c>
    </row>
    <row r="521" s="13" customFormat="1">
      <c r="A521" s="13"/>
      <c r="B521" s="229"/>
      <c r="C521" s="230"/>
      <c r="D521" s="231" t="s">
        <v>151</v>
      </c>
      <c r="E521" s="232" t="s">
        <v>1</v>
      </c>
      <c r="F521" s="233" t="s">
        <v>565</v>
      </c>
      <c r="G521" s="230"/>
      <c r="H521" s="232" t="s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151</v>
      </c>
      <c r="AU521" s="239" t="s">
        <v>149</v>
      </c>
      <c r="AV521" s="13" t="s">
        <v>81</v>
      </c>
      <c r="AW521" s="13" t="s">
        <v>30</v>
      </c>
      <c r="AX521" s="13" t="s">
        <v>73</v>
      </c>
      <c r="AY521" s="239" t="s">
        <v>141</v>
      </c>
    </row>
    <row r="522" s="14" customFormat="1">
      <c r="A522" s="14"/>
      <c r="B522" s="240"/>
      <c r="C522" s="241"/>
      <c r="D522" s="231" t="s">
        <v>151</v>
      </c>
      <c r="E522" s="242" t="s">
        <v>1</v>
      </c>
      <c r="F522" s="243" t="s">
        <v>81</v>
      </c>
      <c r="G522" s="241"/>
      <c r="H522" s="244">
        <v>1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151</v>
      </c>
      <c r="AU522" s="250" t="s">
        <v>149</v>
      </c>
      <c r="AV522" s="14" t="s">
        <v>149</v>
      </c>
      <c r="AW522" s="14" t="s">
        <v>30</v>
      </c>
      <c r="AX522" s="14" t="s">
        <v>73</v>
      </c>
      <c r="AY522" s="250" t="s">
        <v>141</v>
      </c>
    </row>
    <row r="523" s="15" customFormat="1">
      <c r="A523" s="15"/>
      <c r="B523" s="262"/>
      <c r="C523" s="263"/>
      <c r="D523" s="231" t="s">
        <v>151</v>
      </c>
      <c r="E523" s="264" t="s">
        <v>1</v>
      </c>
      <c r="F523" s="265" t="s">
        <v>173</v>
      </c>
      <c r="G523" s="263"/>
      <c r="H523" s="266">
        <v>8.5</v>
      </c>
      <c r="I523" s="267"/>
      <c r="J523" s="263"/>
      <c r="K523" s="263"/>
      <c r="L523" s="268"/>
      <c r="M523" s="269"/>
      <c r="N523" s="270"/>
      <c r="O523" s="270"/>
      <c r="P523" s="270"/>
      <c r="Q523" s="270"/>
      <c r="R523" s="270"/>
      <c r="S523" s="270"/>
      <c r="T523" s="271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2" t="s">
        <v>151</v>
      </c>
      <c r="AU523" s="272" t="s">
        <v>149</v>
      </c>
      <c r="AV523" s="15" t="s">
        <v>148</v>
      </c>
      <c r="AW523" s="15" t="s">
        <v>30</v>
      </c>
      <c r="AX523" s="15" t="s">
        <v>81</v>
      </c>
      <c r="AY523" s="272" t="s">
        <v>141</v>
      </c>
    </row>
    <row r="524" s="2" customFormat="1" ht="16.5" customHeight="1">
      <c r="A524" s="38"/>
      <c r="B524" s="39"/>
      <c r="C524" s="215" t="s">
        <v>566</v>
      </c>
      <c r="D524" s="215" t="s">
        <v>144</v>
      </c>
      <c r="E524" s="216" t="s">
        <v>567</v>
      </c>
      <c r="F524" s="217" t="s">
        <v>568</v>
      </c>
      <c r="G524" s="218" t="s">
        <v>177</v>
      </c>
      <c r="H524" s="219">
        <v>3</v>
      </c>
      <c r="I524" s="220"/>
      <c r="J524" s="221">
        <f>ROUND(I524*H524,2)</f>
        <v>0</v>
      </c>
      <c r="K524" s="222"/>
      <c r="L524" s="44"/>
      <c r="M524" s="223" t="s">
        <v>1</v>
      </c>
      <c r="N524" s="224" t="s">
        <v>39</v>
      </c>
      <c r="O524" s="91"/>
      <c r="P524" s="225">
        <f>O524*H524</f>
        <v>0</v>
      </c>
      <c r="Q524" s="225">
        <v>0.00050000000000000001</v>
      </c>
      <c r="R524" s="225">
        <f>Q524*H524</f>
        <v>0.0015</v>
      </c>
      <c r="S524" s="225">
        <v>0</v>
      </c>
      <c r="T524" s="226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7" t="s">
        <v>265</v>
      </c>
      <c r="AT524" s="227" t="s">
        <v>144</v>
      </c>
      <c r="AU524" s="227" t="s">
        <v>149</v>
      </c>
      <c r="AY524" s="17" t="s">
        <v>141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7" t="s">
        <v>149</v>
      </c>
      <c r="BK524" s="228">
        <f>ROUND(I524*H524,2)</f>
        <v>0</v>
      </c>
      <c r="BL524" s="17" t="s">
        <v>265</v>
      </c>
      <c r="BM524" s="227" t="s">
        <v>569</v>
      </c>
    </row>
    <row r="525" s="13" customFormat="1">
      <c r="A525" s="13"/>
      <c r="B525" s="229"/>
      <c r="C525" s="230"/>
      <c r="D525" s="231" t="s">
        <v>151</v>
      </c>
      <c r="E525" s="232" t="s">
        <v>1</v>
      </c>
      <c r="F525" s="233" t="s">
        <v>570</v>
      </c>
      <c r="G525" s="230"/>
      <c r="H525" s="232" t="s">
        <v>1</v>
      </c>
      <c r="I525" s="234"/>
      <c r="J525" s="230"/>
      <c r="K525" s="230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151</v>
      </c>
      <c r="AU525" s="239" t="s">
        <v>149</v>
      </c>
      <c r="AV525" s="13" t="s">
        <v>81</v>
      </c>
      <c r="AW525" s="13" t="s">
        <v>30</v>
      </c>
      <c r="AX525" s="13" t="s">
        <v>73</v>
      </c>
      <c r="AY525" s="239" t="s">
        <v>141</v>
      </c>
    </row>
    <row r="526" s="14" customFormat="1">
      <c r="A526" s="14"/>
      <c r="B526" s="240"/>
      <c r="C526" s="241"/>
      <c r="D526" s="231" t="s">
        <v>151</v>
      </c>
      <c r="E526" s="242" t="s">
        <v>1</v>
      </c>
      <c r="F526" s="243" t="s">
        <v>142</v>
      </c>
      <c r="G526" s="241"/>
      <c r="H526" s="244">
        <v>3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151</v>
      </c>
      <c r="AU526" s="250" t="s">
        <v>149</v>
      </c>
      <c r="AV526" s="14" t="s">
        <v>149</v>
      </c>
      <c r="AW526" s="14" t="s">
        <v>30</v>
      </c>
      <c r="AX526" s="14" t="s">
        <v>73</v>
      </c>
      <c r="AY526" s="250" t="s">
        <v>141</v>
      </c>
    </row>
    <row r="527" s="15" customFormat="1">
      <c r="A527" s="15"/>
      <c r="B527" s="262"/>
      <c r="C527" s="263"/>
      <c r="D527" s="231" t="s">
        <v>151</v>
      </c>
      <c r="E527" s="264" t="s">
        <v>1</v>
      </c>
      <c r="F527" s="265" t="s">
        <v>173</v>
      </c>
      <c r="G527" s="263"/>
      <c r="H527" s="266">
        <v>3</v>
      </c>
      <c r="I527" s="267"/>
      <c r="J527" s="263"/>
      <c r="K527" s="263"/>
      <c r="L527" s="268"/>
      <c r="M527" s="269"/>
      <c r="N527" s="270"/>
      <c r="O527" s="270"/>
      <c r="P527" s="270"/>
      <c r="Q527" s="270"/>
      <c r="R527" s="270"/>
      <c r="S527" s="270"/>
      <c r="T527" s="271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72" t="s">
        <v>151</v>
      </c>
      <c r="AU527" s="272" t="s">
        <v>149</v>
      </c>
      <c r="AV527" s="15" t="s">
        <v>148</v>
      </c>
      <c r="AW527" s="15" t="s">
        <v>30</v>
      </c>
      <c r="AX527" s="15" t="s">
        <v>81</v>
      </c>
      <c r="AY527" s="272" t="s">
        <v>141</v>
      </c>
    </row>
    <row r="528" s="2" customFormat="1" ht="16.5" customHeight="1">
      <c r="A528" s="38"/>
      <c r="B528" s="39"/>
      <c r="C528" s="215" t="s">
        <v>571</v>
      </c>
      <c r="D528" s="215" t="s">
        <v>144</v>
      </c>
      <c r="E528" s="216" t="s">
        <v>572</v>
      </c>
      <c r="F528" s="217" t="s">
        <v>573</v>
      </c>
      <c r="G528" s="218" t="s">
        <v>177</v>
      </c>
      <c r="H528" s="219">
        <v>3.5</v>
      </c>
      <c r="I528" s="220"/>
      <c r="J528" s="221">
        <f>ROUND(I528*H528,2)</f>
        <v>0</v>
      </c>
      <c r="K528" s="222"/>
      <c r="L528" s="44"/>
      <c r="M528" s="223" t="s">
        <v>1</v>
      </c>
      <c r="N528" s="224" t="s">
        <v>39</v>
      </c>
      <c r="O528" s="91"/>
      <c r="P528" s="225">
        <f>O528*H528</f>
        <v>0</v>
      </c>
      <c r="Q528" s="225">
        <v>0.00076000000000000004</v>
      </c>
      <c r="R528" s="225">
        <f>Q528*H528</f>
        <v>0.00266</v>
      </c>
      <c r="S528" s="225">
        <v>0</v>
      </c>
      <c r="T528" s="22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265</v>
      </c>
      <c r="AT528" s="227" t="s">
        <v>144</v>
      </c>
      <c r="AU528" s="227" t="s">
        <v>149</v>
      </c>
      <c r="AY528" s="17" t="s">
        <v>141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149</v>
      </c>
      <c r="BK528" s="228">
        <f>ROUND(I528*H528,2)</f>
        <v>0</v>
      </c>
      <c r="BL528" s="17" t="s">
        <v>265</v>
      </c>
      <c r="BM528" s="227" t="s">
        <v>574</v>
      </c>
    </row>
    <row r="529" s="13" customFormat="1">
      <c r="A529" s="13"/>
      <c r="B529" s="229"/>
      <c r="C529" s="230"/>
      <c r="D529" s="231" t="s">
        <v>151</v>
      </c>
      <c r="E529" s="232" t="s">
        <v>1</v>
      </c>
      <c r="F529" s="233" t="s">
        <v>575</v>
      </c>
      <c r="G529" s="230"/>
      <c r="H529" s="232" t="s">
        <v>1</v>
      </c>
      <c r="I529" s="234"/>
      <c r="J529" s="230"/>
      <c r="K529" s="230"/>
      <c r="L529" s="235"/>
      <c r="M529" s="236"/>
      <c r="N529" s="237"/>
      <c r="O529" s="237"/>
      <c r="P529" s="237"/>
      <c r="Q529" s="237"/>
      <c r="R529" s="237"/>
      <c r="S529" s="237"/>
      <c r="T529" s="23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9" t="s">
        <v>151</v>
      </c>
      <c r="AU529" s="239" t="s">
        <v>149</v>
      </c>
      <c r="AV529" s="13" t="s">
        <v>81</v>
      </c>
      <c r="AW529" s="13" t="s">
        <v>30</v>
      </c>
      <c r="AX529" s="13" t="s">
        <v>73</v>
      </c>
      <c r="AY529" s="239" t="s">
        <v>141</v>
      </c>
    </row>
    <row r="530" s="14" customFormat="1">
      <c r="A530" s="14"/>
      <c r="B530" s="240"/>
      <c r="C530" s="241"/>
      <c r="D530" s="231" t="s">
        <v>151</v>
      </c>
      <c r="E530" s="242" t="s">
        <v>1</v>
      </c>
      <c r="F530" s="243" t="s">
        <v>286</v>
      </c>
      <c r="G530" s="241"/>
      <c r="H530" s="244">
        <v>1.5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0" t="s">
        <v>151</v>
      </c>
      <c r="AU530" s="250" t="s">
        <v>149</v>
      </c>
      <c r="AV530" s="14" t="s">
        <v>149</v>
      </c>
      <c r="AW530" s="14" t="s">
        <v>30</v>
      </c>
      <c r="AX530" s="14" t="s">
        <v>73</v>
      </c>
      <c r="AY530" s="250" t="s">
        <v>141</v>
      </c>
    </row>
    <row r="531" s="13" customFormat="1">
      <c r="A531" s="13"/>
      <c r="B531" s="229"/>
      <c r="C531" s="230"/>
      <c r="D531" s="231" t="s">
        <v>151</v>
      </c>
      <c r="E531" s="232" t="s">
        <v>1</v>
      </c>
      <c r="F531" s="233" t="s">
        <v>576</v>
      </c>
      <c r="G531" s="230"/>
      <c r="H531" s="232" t="s">
        <v>1</v>
      </c>
      <c r="I531" s="234"/>
      <c r="J531" s="230"/>
      <c r="K531" s="230"/>
      <c r="L531" s="235"/>
      <c r="M531" s="236"/>
      <c r="N531" s="237"/>
      <c r="O531" s="237"/>
      <c r="P531" s="237"/>
      <c r="Q531" s="237"/>
      <c r="R531" s="237"/>
      <c r="S531" s="237"/>
      <c r="T531" s="23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9" t="s">
        <v>151</v>
      </c>
      <c r="AU531" s="239" t="s">
        <v>149</v>
      </c>
      <c r="AV531" s="13" t="s">
        <v>81</v>
      </c>
      <c r="AW531" s="13" t="s">
        <v>30</v>
      </c>
      <c r="AX531" s="13" t="s">
        <v>73</v>
      </c>
      <c r="AY531" s="239" t="s">
        <v>141</v>
      </c>
    </row>
    <row r="532" s="14" customFormat="1">
      <c r="A532" s="14"/>
      <c r="B532" s="240"/>
      <c r="C532" s="241"/>
      <c r="D532" s="231" t="s">
        <v>151</v>
      </c>
      <c r="E532" s="242" t="s">
        <v>1</v>
      </c>
      <c r="F532" s="243" t="s">
        <v>149</v>
      </c>
      <c r="G532" s="241"/>
      <c r="H532" s="244">
        <v>2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0" t="s">
        <v>151</v>
      </c>
      <c r="AU532" s="250" t="s">
        <v>149</v>
      </c>
      <c r="AV532" s="14" t="s">
        <v>149</v>
      </c>
      <c r="AW532" s="14" t="s">
        <v>30</v>
      </c>
      <c r="AX532" s="14" t="s">
        <v>73</v>
      </c>
      <c r="AY532" s="250" t="s">
        <v>141</v>
      </c>
    </row>
    <row r="533" s="15" customFormat="1">
      <c r="A533" s="15"/>
      <c r="B533" s="262"/>
      <c r="C533" s="263"/>
      <c r="D533" s="231" t="s">
        <v>151</v>
      </c>
      <c r="E533" s="264" t="s">
        <v>1</v>
      </c>
      <c r="F533" s="265" t="s">
        <v>173</v>
      </c>
      <c r="G533" s="263"/>
      <c r="H533" s="266">
        <v>3.5</v>
      </c>
      <c r="I533" s="267"/>
      <c r="J533" s="263"/>
      <c r="K533" s="263"/>
      <c r="L533" s="268"/>
      <c r="M533" s="269"/>
      <c r="N533" s="270"/>
      <c r="O533" s="270"/>
      <c r="P533" s="270"/>
      <c r="Q533" s="270"/>
      <c r="R533" s="270"/>
      <c r="S533" s="270"/>
      <c r="T533" s="271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72" t="s">
        <v>151</v>
      </c>
      <c r="AU533" s="272" t="s">
        <v>149</v>
      </c>
      <c r="AV533" s="15" t="s">
        <v>148</v>
      </c>
      <c r="AW533" s="15" t="s">
        <v>30</v>
      </c>
      <c r="AX533" s="15" t="s">
        <v>81</v>
      </c>
      <c r="AY533" s="272" t="s">
        <v>141</v>
      </c>
    </row>
    <row r="534" s="2" customFormat="1" ht="16.5" customHeight="1">
      <c r="A534" s="38"/>
      <c r="B534" s="39"/>
      <c r="C534" s="215" t="s">
        <v>577</v>
      </c>
      <c r="D534" s="215" t="s">
        <v>144</v>
      </c>
      <c r="E534" s="216" t="s">
        <v>578</v>
      </c>
      <c r="F534" s="217" t="s">
        <v>579</v>
      </c>
      <c r="G534" s="218" t="s">
        <v>177</v>
      </c>
      <c r="H534" s="219">
        <v>1</v>
      </c>
      <c r="I534" s="220"/>
      <c r="J534" s="221">
        <f>ROUND(I534*H534,2)</f>
        <v>0</v>
      </c>
      <c r="K534" s="222"/>
      <c r="L534" s="44"/>
      <c r="M534" s="223" t="s">
        <v>1</v>
      </c>
      <c r="N534" s="224" t="s">
        <v>39</v>
      </c>
      <c r="O534" s="91"/>
      <c r="P534" s="225">
        <f>O534*H534</f>
        <v>0</v>
      </c>
      <c r="Q534" s="225">
        <v>0.0015299999999999999</v>
      </c>
      <c r="R534" s="225">
        <f>Q534*H534</f>
        <v>0.0015299999999999999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265</v>
      </c>
      <c r="AT534" s="227" t="s">
        <v>144</v>
      </c>
      <c r="AU534" s="227" t="s">
        <v>149</v>
      </c>
      <c r="AY534" s="17" t="s">
        <v>141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149</v>
      </c>
      <c r="BK534" s="228">
        <f>ROUND(I534*H534,2)</f>
        <v>0</v>
      </c>
      <c r="BL534" s="17" t="s">
        <v>265</v>
      </c>
      <c r="BM534" s="227" t="s">
        <v>580</v>
      </c>
    </row>
    <row r="535" s="13" customFormat="1">
      <c r="A535" s="13"/>
      <c r="B535" s="229"/>
      <c r="C535" s="230"/>
      <c r="D535" s="231" t="s">
        <v>151</v>
      </c>
      <c r="E535" s="232" t="s">
        <v>1</v>
      </c>
      <c r="F535" s="233" t="s">
        <v>227</v>
      </c>
      <c r="G535" s="230"/>
      <c r="H535" s="232" t="s">
        <v>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9" t="s">
        <v>151</v>
      </c>
      <c r="AU535" s="239" t="s">
        <v>149</v>
      </c>
      <c r="AV535" s="13" t="s">
        <v>81</v>
      </c>
      <c r="AW535" s="13" t="s">
        <v>30</v>
      </c>
      <c r="AX535" s="13" t="s">
        <v>73</v>
      </c>
      <c r="AY535" s="239" t="s">
        <v>141</v>
      </c>
    </row>
    <row r="536" s="14" customFormat="1">
      <c r="A536" s="14"/>
      <c r="B536" s="240"/>
      <c r="C536" s="241"/>
      <c r="D536" s="231" t="s">
        <v>151</v>
      </c>
      <c r="E536" s="242" t="s">
        <v>1</v>
      </c>
      <c r="F536" s="243" t="s">
        <v>81</v>
      </c>
      <c r="G536" s="241"/>
      <c r="H536" s="244">
        <v>1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151</v>
      </c>
      <c r="AU536" s="250" t="s">
        <v>149</v>
      </c>
      <c r="AV536" s="14" t="s">
        <v>149</v>
      </c>
      <c r="AW536" s="14" t="s">
        <v>30</v>
      </c>
      <c r="AX536" s="14" t="s">
        <v>81</v>
      </c>
      <c r="AY536" s="250" t="s">
        <v>141</v>
      </c>
    </row>
    <row r="537" s="2" customFormat="1" ht="16.5" customHeight="1">
      <c r="A537" s="38"/>
      <c r="B537" s="39"/>
      <c r="C537" s="215" t="s">
        <v>581</v>
      </c>
      <c r="D537" s="215" t="s">
        <v>144</v>
      </c>
      <c r="E537" s="216" t="s">
        <v>582</v>
      </c>
      <c r="F537" s="217" t="s">
        <v>583</v>
      </c>
      <c r="G537" s="218" t="s">
        <v>162</v>
      </c>
      <c r="H537" s="219">
        <v>3</v>
      </c>
      <c r="I537" s="220"/>
      <c r="J537" s="221">
        <f>ROUND(I537*H537,2)</f>
        <v>0</v>
      </c>
      <c r="K537" s="222"/>
      <c r="L537" s="44"/>
      <c r="M537" s="223" t="s">
        <v>1</v>
      </c>
      <c r="N537" s="224" t="s">
        <v>39</v>
      </c>
      <c r="O537" s="91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265</v>
      </c>
      <c r="AT537" s="227" t="s">
        <v>144</v>
      </c>
      <c r="AU537" s="227" t="s">
        <v>149</v>
      </c>
      <c r="AY537" s="17" t="s">
        <v>141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149</v>
      </c>
      <c r="BK537" s="228">
        <f>ROUND(I537*H537,2)</f>
        <v>0</v>
      </c>
      <c r="BL537" s="17" t="s">
        <v>265</v>
      </c>
      <c r="BM537" s="227" t="s">
        <v>584</v>
      </c>
    </row>
    <row r="538" s="13" customFormat="1">
      <c r="A538" s="13"/>
      <c r="B538" s="229"/>
      <c r="C538" s="230"/>
      <c r="D538" s="231" t="s">
        <v>151</v>
      </c>
      <c r="E538" s="232" t="s">
        <v>1</v>
      </c>
      <c r="F538" s="233" t="s">
        <v>563</v>
      </c>
      <c r="G538" s="230"/>
      <c r="H538" s="232" t="s">
        <v>1</v>
      </c>
      <c r="I538" s="234"/>
      <c r="J538" s="230"/>
      <c r="K538" s="230"/>
      <c r="L538" s="235"/>
      <c r="M538" s="236"/>
      <c r="N538" s="237"/>
      <c r="O538" s="237"/>
      <c r="P538" s="237"/>
      <c r="Q538" s="237"/>
      <c r="R538" s="237"/>
      <c r="S538" s="237"/>
      <c r="T538" s="23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9" t="s">
        <v>151</v>
      </c>
      <c r="AU538" s="239" t="s">
        <v>149</v>
      </c>
      <c r="AV538" s="13" t="s">
        <v>81</v>
      </c>
      <c r="AW538" s="13" t="s">
        <v>30</v>
      </c>
      <c r="AX538" s="13" t="s">
        <v>73</v>
      </c>
      <c r="AY538" s="239" t="s">
        <v>141</v>
      </c>
    </row>
    <row r="539" s="14" customFormat="1">
      <c r="A539" s="14"/>
      <c r="B539" s="240"/>
      <c r="C539" s="241"/>
      <c r="D539" s="231" t="s">
        <v>151</v>
      </c>
      <c r="E539" s="242" t="s">
        <v>1</v>
      </c>
      <c r="F539" s="243" t="s">
        <v>81</v>
      </c>
      <c r="G539" s="241"/>
      <c r="H539" s="244">
        <v>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0" t="s">
        <v>151</v>
      </c>
      <c r="AU539" s="250" t="s">
        <v>149</v>
      </c>
      <c r="AV539" s="14" t="s">
        <v>149</v>
      </c>
      <c r="AW539" s="14" t="s">
        <v>30</v>
      </c>
      <c r="AX539" s="14" t="s">
        <v>73</v>
      </c>
      <c r="AY539" s="250" t="s">
        <v>141</v>
      </c>
    </row>
    <row r="540" s="13" customFormat="1">
      <c r="A540" s="13"/>
      <c r="B540" s="229"/>
      <c r="C540" s="230"/>
      <c r="D540" s="231" t="s">
        <v>151</v>
      </c>
      <c r="E540" s="232" t="s">
        <v>1</v>
      </c>
      <c r="F540" s="233" t="s">
        <v>564</v>
      </c>
      <c r="G540" s="230"/>
      <c r="H540" s="232" t="s">
        <v>1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151</v>
      </c>
      <c r="AU540" s="239" t="s">
        <v>149</v>
      </c>
      <c r="AV540" s="13" t="s">
        <v>81</v>
      </c>
      <c r="AW540" s="13" t="s">
        <v>30</v>
      </c>
      <c r="AX540" s="13" t="s">
        <v>73</v>
      </c>
      <c r="AY540" s="239" t="s">
        <v>141</v>
      </c>
    </row>
    <row r="541" s="14" customFormat="1">
      <c r="A541" s="14"/>
      <c r="B541" s="240"/>
      <c r="C541" s="241"/>
      <c r="D541" s="231" t="s">
        <v>151</v>
      </c>
      <c r="E541" s="242" t="s">
        <v>1</v>
      </c>
      <c r="F541" s="243" t="s">
        <v>81</v>
      </c>
      <c r="G541" s="241"/>
      <c r="H541" s="244">
        <v>1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151</v>
      </c>
      <c r="AU541" s="250" t="s">
        <v>149</v>
      </c>
      <c r="AV541" s="14" t="s">
        <v>149</v>
      </c>
      <c r="AW541" s="14" t="s">
        <v>30</v>
      </c>
      <c r="AX541" s="14" t="s">
        <v>73</v>
      </c>
      <c r="AY541" s="250" t="s">
        <v>141</v>
      </c>
    </row>
    <row r="542" s="13" customFormat="1">
      <c r="A542" s="13"/>
      <c r="B542" s="229"/>
      <c r="C542" s="230"/>
      <c r="D542" s="231" t="s">
        <v>151</v>
      </c>
      <c r="E542" s="232" t="s">
        <v>1</v>
      </c>
      <c r="F542" s="233" t="s">
        <v>565</v>
      </c>
      <c r="G542" s="230"/>
      <c r="H542" s="232" t="s">
        <v>1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9" t="s">
        <v>151</v>
      </c>
      <c r="AU542" s="239" t="s">
        <v>149</v>
      </c>
      <c r="AV542" s="13" t="s">
        <v>81</v>
      </c>
      <c r="AW542" s="13" t="s">
        <v>30</v>
      </c>
      <c r="AX542" s="13" t="s">
        <v>73</v>
      </c>
      <c r="AY542" s="239" t="s">
        <v>141</v>
      </c>
    </row>
    <row r="543" s="14" customFormat="1">
      <c r="A543" s="14"/>
      <c r="B543" s="240"/>
      <c r="C543" s="241"/>
      <c r="D543" s="231" t="s">
        <v>151</v>
      </c>
      <c r="E543" s="242" t="s">
        <v>1</v>
      </c>
      <c r="F543" s="243" t="s">
        <v>81</v>
      </c>
      <c r="G543" s="241"/>
      <c r="H543" s="244">
        <v>1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151</v>
      </c>
      <c r="AU543" s="250" t="s">
        <v>149</v>
      </c>
      <c r="AV543" s="14" t="s">
        <v>149</v>
      </c>
      <c r="AW543" s="14" t="s">
        <v>30</v>
      </c>
      <c r="AX543" s="14" t="s">
        <v>73</v>
      </c>
      <c r="AY543" s="250" t="s">
        <v>141</v>
      </c>
    </row>
    <row r="544" s="15" customFormat="1">
      <c r="A544" s="15"/>
      <c r="B544" s="262"/>
      <c r="C544" s="263"/>
      <c r="D544" s="231" t="s">
        <v>151</v>
      </c>
      <c r="E544" s="264" t="s">
        <v>1</v>
      </c>
      <c r="F544" s="265" t="s">
        <v>173</v>
      </c>
      <c r="G544" s="263"/>
      <c r="H544" s="266">
        <v>3</v>
      </c>
      <c r="I544" s="267"/>
      <c r="J544" s="263"/>
      <c r="K544" s="263"/>
      <c r="L544" s="268"/>
      <c r="M544" s="269"/>
      <c r="N544" s="270"/>
      <c r="O544" s="270"/>
      <c r="P544" s="270"/>
      <c r="Q544" s="270"/>
      <c r="R544" s="270"/>
      <c r="S544" s="270"/>
      <c r="T544" s="271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2" t="s">
        <v>151</v>
      </c>
      <c r="AU544" s="272" t="s">
        <v>149</v>
      </c>
      <c r="AV544" s="15" t="s">
        <v>148</v>
      </c>
      <c r="AW544" s="15" t="s">
        <v>30</v>
      </c>
      <c r="AX544" s="15" t="s">
        <v>81</v>
      </c>
      <c r="AY544" s="272" t="s">
        <v>141</v>
      </c>
    </row>
    <row r="545" s="2" customFormat="1" ht="16.5" customHeight="1">
      <c r="A545" s="38"/>
      <c r="B545" s="39"/>
      <c r="C545" s="215" t="s">
        <v>585</v>
      </c>
      <c r="D545" s="215" t="s">
        <v>144</v>
      </c>
      <c r="E545" s="216" t="s">
        <v>586</v>
      </c>
      <c r="F545" s="217" t="s">
        <v>587</v>
      </c>
      <c r="G545" s="218" t="s">
        <v>162</v>
      </c>
      <c r="H545" s="219">
        <v>3</v>
      </c>
      <c r="I545" s="220"/>
      <c r="J545" s="221">
        <f>ROUND(I545*H545,2)</f>
        <v>0</v>
      </c>
      <c r="K545" s="222"/>
      <c r="L545" s="44"/>
      <c r="M545" s="223" t="s">
        <v>1</v>
      </c>
      <c r="N545" s="224" t="s">
        <v>39</v>
      </c>
      <c r="O545" s="91"/>
      <c r="P545" s="225">
        <f>O545*H545</f>
        <v>0</v>
      </c>
      <c r="Q545" s="225">
        <v>0</v>
      </c>
      <c r="R545" s="225">
        <f>Q545*H545</f>
        <v>0</v>
      </c>
      <c r="S545" s="225">
        <v>0</v>
      </c>
      <c r="T545" s="22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265</v>
      </c>
      <c r="AT545" s="227" t="s">
        <v>144</v>
      </c>
      <c r="AU545" s="227" t="s">
        <v>149</v>
      </c>
      <c r="AY545" s="17" t="s">
        <v>141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149</v>
      </c>
      <c r="BK545" s="228">
        <f>ROUND(I545*H545,2)</f>
        <v>0</v>
      </c>
      <c r="BL545" s="17" t="s">
        <v>265</v>
      </c>
      <c r="BM545" s="227" t="s">
        <v>588</v>
      </c>
    </row>
    <row r="546" s="13" customFormat="1">
      <c r="A546" s="13"/>
      <c r="B546" s="229"/>
      <c r="C546" s="230"/>
      <c r="D546" s="231" t="s">
        <v>151</v>
      </c>
      <c r="E546" s="232" t="s">
        <v>1</v>
      </c>
      <c r="F546" s="233" t="s">
        <v>589</v>
      </c>
      <c r="G546" s="230"/>
      <c r="H546" s="232" t="s">
        <v>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151</v>
      </c>
      <c r="AU546" s="239" t="s">
        <v>149</v>
      </c>
      <c r="AV546" s="13" t="s">
        <v>81</v>
      </c>
      <c r="AW546" s="13" t="s">
        <v>30</v>
      </c>
      <c r="AX546" s="13" t="s">
        <v>73</v>
      </c>
      <c r="AY546" s="239" t="s">
        <v>141</v>
      </c>
    </row>
    <row r="547" s="14" customFormat="1">
      <c r="A547" s="14"/>
      <c r="B547" s="240"/>
      <c r="C547" s="241"/>
      <c r="D547" s="231" t="s">
        <v>151</v>
      </c>
      <c r="E547" s="242" t="s">
        <v>1</v>
      </c>
      <c r="F547" s="243" t="s">
        <v>590</v>
      </c>
      <c r="G547" s="241"/>
      <c r="H547" s="244">
        <v>3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151</v>
      </c>
      <c r="AU547" s="250" t="s">
        <v>149</v>
      </c>
      <c r="AV547" s="14" t="s">
        <v>149</v>
      </c>
      <c r="AW547" s="14" t="s">
        <v>30</v>
      </c>
      <c r="AX547" s="14" t="s">
        <v>73</v>
      </c>
      <c r="AY547" s="250" t="s">
        <v>141</v>
      </c>
    </row>
    <row r="548" s="15" customFormat="1">
      <c r="A548" s="15"/>
      <c r="B548" s="262"/>
      <c r="C548" s="263"/>
      <c r="D548" s="231" t="s">
        <v>151</v>
      </c>
      <c r="E548" s="264" t="s">
        <v>1</v>
      </c>
      <c r="F548" s="265" t="s">
        <v>173</v>
      </c>
      <c r="G548" s="263"/>
      <c r="H548" s="266">
        <v>3</v>
      </c>
      <c r="I548" s="267"/>
      <c r="J548" s="263"/>
      <c r="K548" s="263"/>
      <c r="L548" s="268"/>
      <c r="M548" s="269"/>
      <c r="N548" s="270"/>
      <c r="O548" s="270"/>
      <c r="P548" s="270"/>
      <c r="Q548" s="270"/>
      <c r="R548" s="270"/>
      <c r="S548" s="270"/>
      <c r="T548" s="271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2" t="s">
        <v>151</v>
      </c>
      <c r="AU548" s="272" t="s">
        <v>149</v>
      </c>
      <c r="AV548" s="15" t="s">
        <v>148</v>
      </c>
      <c r="AW548" s="15" t="s">
        <v>30</v>
      </c>
      <c r="AX548" s="15" t="s">
        <v>81</v>
      </c>
      <c r="AY548" s="272" t="s">
        <v>141</v>
      </c>
    </row>
    <row r="549" s="2" customFormat="1" ht="16.5" customHeight="1">
      <c r="A549" s="38"/>
      <c r="B549" s="39"/>
      <c r="C549" s="215" t="s">
        <v>591</v>
      </c>
      <c r="D549" s="215" t="s">
        <v>144</v>
      </c>
      <c r="E549" s="216" t="s">
        <v>592</v>
      </c>
      <c r="F549" s="217" t="s">
        <v>593</v>
      </c>
      <c r="G549" s="218" t="s">
        <v>162</v>
      </c>
      <c r="H549" s="219">
        <v>1</v>
      </c>
      <c r="I549" s="220"/>
      <c r="J549" s="221">
        <f>ROUND(I549*H549,2)</f>
        <v>0</v>
      </c>
      <c r="K549" s="222"/>
      <c r="L549" s="44"/>
      <c r="M549" s="223" t="s">
        <v>1</v>
      </c>
      <c r="N549" s="224" t="s">
        <v>39</v>
      </c>
      <c r="O549" s="91"/>
      <c r="P549" s="225">
        <f>O549*H549</f>
        <v>0</v>
      </c>
      <c r="Q549" s="225">
        <v>0</v>
      </c>
      <c r="R549" s="225">
        <f>Q549*H549</f>
        <v>0</v>
      </c>
      <c r="S549" s="225">
        <v>0</v>
      </c>
      <c r="T549" s="22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265</v>
      </c>
      <c r="AT549" s="227" t="s">
        <v>144</v>
      </c>
      <c r="AU549" s="227" t="s">
        <v>149</v>
      </c>
      <c r="AY549" s="17" t="s">
        <v>141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149</v>
      </c>
      <c r="BK549" s="228">
        <f>ROUND(I549*H549,2)</f>
        <v>0</v>
      </c>
      <c r="BL549" s="17" t="s">
        <v>265</v>
      </c>
      <c r="BM549" s="227" t="s">
        <v>594</v>
      </c>
    </row>
    <row r="550" s="13" customFormat="1">
      <c r="A550" s="13"/>
      <c r="B550" s="229"/>
      <c r="C550" s="230"/>
      <c r="D550" s="231" t="s">
        <v>151</v>
      </c>
      <c r="E550" s="232" t="s">
        <v>1</v>
      </c>
      <c r="F550" s="233" t="s">
        <v>575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151</v>
      </c>
      <c r="AU550" s="239" t="s">
        <v>149</v>
      </c>
      <c r="AV550" s="13" t="s">
        <v>81</v>
      </c>
      <c r="AW550" s="13" t="s">
        <v>30</v>
      </c>
      <c r="AX550" s="13" t="s">
        <v>73</v>
      </c>
      <c r="AY550" s="239" t="s">
        <v>141</v>
      </c>
    </row>
    <row r="551" s="14" customFormat="1">
      <c r="A551" s="14"/>
      <c r="B551" s="240"/>
      <c r="C551" s="241"/>
      <c r="D551" s="231" t="s">
        <v>151</v>
      </c>
      <c r="E551" s="242" t="s">
        <v>1</v>
      </c>
      <c r="F551" s="243" t="s">
        <v>81</v>
      </c>
      <c r="G551" s="241"/>
      <c r="H551" s="244">
        <v>1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151</v>
      </c>
      <c r="AU551" s="250" t="s">
        <v>149</v>
      </c>
      <c r="AV551" s="14" t="s">
        <v>149</v>
      </c>
      <c r="AW551" s="14" t="s">
        <v>30</v>
      </c>
      <c r="AX551" s="14" t="s">
        <v>81</v>
      </c>
      <c r="AY551" s="250" t="s">
        <v>141</v>
      </c>
    </row>
    <row r="552" s="2" customFormat="1" ht="21.75" customHeight="1">
      <c r="A552" s="38"/>
      <c r="B552" s="39"/>
      <c r="C552" s="215" t="s">
        <v>595</v>
      </c>
      <c r="D552" s="215" t="s">
        <v>144</v>
      </c>
      <c r="E552" s="216" t="s">
        <v>596</v>
      </c>
      <c r="F552" s="217" t="s">
        <v>597</v>
      </c>
      <c r="G552" s="218" t="s">
        <v>162</v>
      </c>
      <c r="H552" s="219">
        <v>1</v>
      </c>
      <c r="I552" s="220"/>
      <c r="J552" s="221">
        <f>ROUND(I552*H552,2)</f>
        <v>0</v>
      </c>
      <c r="K552" s="222"/>
      <c r="L552" s="44"/>
      <c r="M552" s="223" t="s">
        <v>1</v>
      </c>
      <c r="N552" s="224" t="s">
        <v>39</v>
      </c>
      <c r="O552" s="91"/>
      <c r="P552" s="225">
        <f>O552*H552</f>
        <v>0</v>
      </c>
      <c r="Q552" s="225">
        <v>0</v>
      </c>
      <c r="R552" s="225">
        <f>Q552*H552</f>
        <v>0</v>
      </c>
      <c r="S552" s="225">
        <v>0</v>
      </c>
      <c r="T552" s="22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7" t="s">
        <v>265</v>
      </c>
      <c r="AT552" s="227" t="s">
        <v>144</v>
      </c>
      <c r="AU552" s="227" t="s">
        <v>149</v>
      </c>
      <c r="AY552" s="17" t="s">
        <v>141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149</v>
      </c>
      <c r="BK552" s="228">
        <f>ROUND(I552*H552,2)</f>
        <v>0</v>
      </c>
      <c r="BL552" s="17" t="s">
        <v>265</v>
      </c>
      <c r="BM552" s="227" t="s">
        <v>598</v>
      </c>
    </row>
    <row r="553" s="13" customFormat="1">
      <c r="A553" s="13"/>
      <c r="B553" s="229"/>
      <c r="C553" s="230"/>
      <c r="D553" s="231" t="s">
        <v>151</v>
      </c>
      <c r="E553" s="232" t="s">
        <v>1</v>
      </c>
      <c r="F553" s="233" t="s">
        <v>227</v>
      </c>
      <c r="G553" s="230"/>
      <c r="H553" s="232" t="s">
        <v>1</v>
      </c>
      <c r="I553" s="234"/>
      <c r="J553" s="230"/>
      <c r="K553" s="230"/>
      <c r="L553" s="235"/>
      <c r="M553" s="236"/>
      <c r="N553" s="237"/>
      <c r="O553" s="237"/>
      <c r="P553" s="237"/>
      <c r="Q553" s="237"/>
      <c r="R553" s="237"/>
      <c r="S553" s="237"/>
      <c r="T553" s="23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9" t="s">
        <v>151</v>
      </c>
      <c r="AU553" s="239" t="s">
        <v>149</v>
      </c>
      <c r="AV553" s="13" t="s">
        <v>81</v>
      </c>
      <c r="AW553" s="13" t="s">
        <v>30</v>
      </c>
      <c r="AX553" s="13" t="s">
        <v>73</v>
      </c>
      <c r="AY553" s="239" t="s">
        <v>141</v>
      </c>
    </row>
    <row r="554" s="14" customFormat="1">
      <c r="A554" s="14"/>
      <c r="B554" s="240"/>
      <c r="C554" s="241"/>
      <c r="D554" s="231" t="s">
        <v>151</v>
      </c>
      <c r="E554" s="242" t="s">
        <v>1</v>
      </c>
      <c r="F554" s="243" t="s">
        <v>81</v>
      </c>
      <c r="G554" s="241"/>
      <c r="H554" s="244">
        <v>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0" t="s">
        <v>151</v>
      </c>
      <c r="AU554" s="250" t="s">
        <v>149</v>
      </c>
      <c r="AV554" s="14" t="s">
        <v>149</v>
      </c>
      <c r="AW554" s="14" t="s">
        <v>30</v>
      </c>
      <c r="AX554" s="14" t="s">
        <v>81</v>
      </c>
      <c r="AY554" s="250" t="s">
        <v>141</v>
      </c>
    </row>
    <row r="555" s="2" customFormat="1" ht="24.15" customHeight="1">
      <c r="A555" s="38"/>
      <c r="B555" s="39"/>
      <c r="C555" s="215" t="s">
        <v>599</v>
      </c>
      <c r="D555" s="215" t="s">
        <v>144</v>
      </c>
      <c r="E555" s="216" t="s">
        <v>600</v>
      </c>
      <c r="F555" s="217" t="s">
        <v>601</v>
      </c>
      <c r="G555" s="218" t="s">
        <v>162</v>
      </c>
      <c r="H555" s="219">
        <v>1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39</v>
      </c>
      <c r="O555" s="91"/>
      <c r="P555" s="225">
        <f>O555*H555</f>
        <v>0</v>
      </c>
      <c r="Q555" s="225">
        <v>0.00014999999999999999</v>
      </c>
      <c r="R555" s="225">
        <f>Q555*H555</f>
        <v>0.00014999999999999999</v>
      </c>
      <c r="S555" s="225">
        <v>0</v>
      </c>
      <c r="T555" s="22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265</v>
      </c>
      <c r="AT555" s="227" t="s">
        <v>144</v>
      </c>
      <c r="AU555" s="227" t="s">
        <v>149</v>
      </c>
      <c r="AY555" s="17" t="s">
        <v>141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149</v>
      </c>
      <c r="BK555" s="228">
        <f>ROUND(I555*H555,2)</f>
        <v>0</v>
      </c>
      <c r="BL555" s="17" t="s">
        <v>265</v>
      </c>
      <c r="BM555" s="227" t="s">
        <v>602</v>
      </c>
    </row>
    <row r="556" s="13" customFormat="1">
      <c r="A556" s="13"/>
      <c r="B556" s="229"/>
      <c r="C556" s="230"/>
      <c r="D556" s="231" t="s">
        <v>151</v>
      </c>
      <c r="E556" s="232" t="s">
        <v>1</v>
      </c>
      <c r="F556" s="233" t="s">
        <v>575</v>
      </c>
      <c r="G556" s="230"/>
      <c r="H556" s="232" t="s">
        <v>1</v>
      </c>
      <c r="I556" s="234"/>
      <c r="J556" s="230"/>
      <c r="K556" s="230"/>
      <c r="L556" s="235"/>
      <c r="M556" s="236"/>
      <c r="N556" s="237"/>
      <c r="O556" s="237"/>
      <c r="P556" s="237"/>
      <c r="Q556" s="237"/>
      <c r="R556" s="237"/>
      <c r="S556" s="237"/>
      <c r="T556" s="23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9" t="s">
        <v>151</v>
      </c>
      <c r="AU556" s="239" t="s">
        <v>149</v>
      </c>
      <c r="AV556" s="13" t="s">
        <v>81</v>
      </c>
      <c r="AW556" s="13" t="s">
        <v>30</v>
      </c>
      <c r="AX556" s="13" t="s">
        <v>73</v>
      </c>
      <c r="AY556" s="239" t="s">
        <v>141</v>
      </c>
    </row>
    <row r="557" s="14" customFormat="1">
      <c r="A557" s="14"/>
      <c r="B557" s="240"/>
      <c r="C557" s="241"/>
      <c r="D557" s="231" t="s">
        <v>151</v>
      </c>
      <c r="E557" s="242" t="s">
        <v>1</v>
      </c>
      <c r="F557" s="243" t="s">
        <v>81</v>
      </c>
      <c r="G557" s="241"/>
      <c r="H557" s="244">
        <v>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0" t="s">
        <v>151</v>
      </c>
      <c r="AU557" s="250" t="s">
        <v>149</v>
      </c>
      <c r="AV557" s="14" t="s">
        <v>149</v>
      </c>
      <c r="AW557" s="14" t="s">
        <v>30</v>
      </c>
      <c r="AX557" s="14" t="s">
        <v>81</v>
      </c>
      <c r="AY557" s="250" t="s">
        <v>141</v>
      </c>
    </row>
    <row r="558" s="2" customFormat="1" ht="16.5" customHeight="1">
      <c r="A558" s="38"/>
      <c r="B558" s="39"/>
      <c r="C558" s="251" t="s">
        <v>603</v>
      </c>
      <c r="D558" s="251" t="s">
        <v>154</v>
      </c>
      <c r="E558" s="252" t="s">
        <v>604</v>
      </c>
      <c r="F558" s="253" t="s">
        <v>605</v>
      </c>
      <c r="G558" s="254" t="s">
        <v>162</v>
      </c>
      <c r="H558" s="255">
        <v>1</v>
      </c>
      <c r="I558" s="256"/>
      <c r="J558" s="257">
        <f>ROUND(I558*H558,2)</f>
        <v>0</v>
      </c>
      <c r="K558" s="258"/>
      <c r="L558" s="259"/>
      <c r="M558" s="260" t="s">
        <v>1</v>
      </c>
      <c r="N558" s="261" t="s">
        <v>39</v>
      </c>
      <c r="O558" s="91"/>
      <c r="P558" s="225">
        <f>O558*H558</f>
        <v>0</v>
      </c>
      <c r="Q558" s="225">
        <v>0.0030000000000000001</v>
      </c>
      <c r="R558" s="225">
        <f>Q558*H558</f>
        <v>0.0030000000000000001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348</v>
      </c>
      <c r="AT558" s="227" t="s">
        <v>154</v>
      </c>
      <c r="AU558" s="227" t="s">
        <v>149</v>
      </c>
      <c r="AY558" s="17" t="s">
        <v>141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149</v>
      </c>
      <c r="BK558" s="228">
        <f>ROUND(I558*H558,2)</f>
        <v>0</v>
      </c>
      <c r="BL558" s="17" t="s">
        <v>265</v>
      </c>
      <c r="BM558" s="227" t="s">
        <v>606</v>
      </c>
    </row>
    <row r="559" s="14" customFormat="1">
      <c r="A559" s="14"/>
      <c r="B559" s="240"/>
      <c r="C559" s="241"/>
      <c r="D559" s="231" t="s">
        <v>151</v>
      </c>
      <c r="E559" s="242" t="s">
        <v>1</v>
      </c>
      <c r="F559" s="243" t="s">
        <v>81</v>
      </c>
      <c r="G559" s="241"/>
      <c r="H559" s="244">
        <v>1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0" t="s">
        <v>151</v>
      </c>
      <c r="AU559" s="250" t="s">
        <v>149</v>
      </c>
      <c r="AV559" s="14" t="s">
        <v>149</v>
      </c>
      <c r="AW559" s="14" t="s">
        <v>30</v>
      </c>
      <c r="AX559" s="14" t="s">
        <v>81</v>
      </c>
      <c r="AY559" s="250" t="s">
        <v>141</v>
      </c>
    </row>
    <row r="560" s="2" customFormat="1" ht="16.5" customHeight="1">
      <c r="A560" s="38"/>
      <c r="B560" s="39"/>
      <c r="C560" s="251" t="s">
        <v>607</v>
      </c>
      <c r="D560" s="251" t="s">
        <v>154</v>
      </c>
      <c r="E560" s="252" t="s">
        <v>608</v>
      </c>
      <c r="F560" s="253" t="s">
        <v>609</v>
      </c>
      <c r="G560" s="254" t="s">
        <v>162</v>
      </c>
      <c r="H560" s="255">
        <v>1</v>
      </c>
      <c r="I560" s="256"/>
      <c r="J560" s="257">
        <f>ROUND(I560*H560,2)</f>
        <v>0</v>
      </c>
      <c r="K560" s="258"/>
      <c r="L560" s="259"/>
      <c r="M560" s="260" t="s">
        <v>1</v>
      </c>
      <c r="N560" s="261" t="s">
        <v>39</v>
      </c>
      <c r="O560" s="91"/>
      <c r="P560" s="225">
        <f>O560*H560</f>
        <v>0</v>
      </c>
      <c r="Q560" s="225">
        <v>0.00050000000000000001</v>
      </c>
      <c r="R560" s="225">
        <f>Q560*H560</f>
        <v>0.00050000000000000001</v>
      </c>
      <c r="S560" s="225">
        <v>0</v>
      </c>
      <c r="T560" s="22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348</v>
      </c>
      <c r="AT560" s="227" t="s">
        <v>154</v>
      </c>
      <c r="AU560" s="227" t="s">
        <v>149</v>
      </c>
      <c r="AY560" s="17" t="s">
        <v>141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149</v>
      </c>
      <c r="BK560" s="228">
        <f>ROUND(I560*H560,2)</f>
        <v>0</v>
      </c>
      <c r="BL560" s="17" t="s">
        <v>265</v>
      </c>
      <c r="BM560" s="227" t="s">
        <v>610</v>
      </c>
    </row>
    <row r="561" s="2" customFormat="1" ht="24.15" customHeight="1">
      <c r="A561" s="38"/>
      <c r="B561" s="39"/>
      <c r="C561" s="215" t="s">
        <v>611</v>
      </c>
      <c r="D561" s="215" t="s">
        <v>144</v>
      </c>
      <c r="E561" s="216" t="s">
        <v>612</v>
      </c>
      <c r="F561" s="217" t="s">
        <v>613</v>
      </c>
      <c r="G561" s="218" t="s">
        <v>162</v>
      </c>
      <c r="H561" s="219">
        <v>2</v>
      </c>
      <c r="I561" s="220"/>
      <c r="J561" s="221">
        <f>ROUND(I561*H561,2)</f>
        <v>0</v>
      </c>
      <c r="K561" s="222"/>
      <c r="L561" s="44"/>
      <c r="M561" s="223" t="s">
        <v>1</v>
      </c>
      <c r="N561" s="224" t="s">
        <v>39</v>
      </c>
      <c r="O561" s="91"/>
      <c r="P561" s="225">
        <f>O561*H561</f>
        <v>0</v>
      </c>
      <c r="Q561" s="225">
        <v>6.0000000000000002E-05</v>
      </c>
      <c r="R561" s="225">
        <f>Q561*H561</f>
        <v>0.00012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265</v>
      </c>
      <c r="AT561" s="227" t="s">
        <v>144</v>
      </c>
      <c r="AU561" s="227" t="s">
        <v>149</v>
      </c>
      <c r="AY561" s="17" t="s">
        <v>141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149</v>
      </c>
      <c r="BK561" s="228">
        <f>ROUND(I561*H561,2)</f>
        <v>0</v>
      </c>
      <c r="BL561" s="17" t="s">
        <v>265</v>
      </c>
      <c r="BM561" s="227" t="s">
        <v>614</v>
      </c>
    </row>
    <row r="562" s="13" customFormat="1">
      <c r="A562" s="13"/>
      <c r="B562" s="229"/>
      <c r="C562" s="230"/>
      <c r="D562" s="231" t="s">
        <v>151</v>
      </c>
      <c r="E562" s="232" t="s">
        <v>1</v>
      </c>
      <c r="F562" s="233" t="s">
        <v>615</v>
      </c>
      <c r="G562" s="230"/>
      <c r="H562" s="232" t="s">
        <v>1</v>
      </c>
      <c r="I562" s="234"/>
      <c r="J562" s="230"/>
      <c r="K562" s="230"/>
      <c r="L562" s="235"/>
      <c r="M562" s="236"/>
      <c r="N562" s="237"/>
      <c r="O562" s="237"/>
      <c r="P562" s="237"/>
      <c r="Q562" s="237"/>
      <c r="R562" s="237"/>
      <c r="S562" s="237"/>
      <c r="T562" s="23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9" t="s">
        <v>151</v>
      </c>
      <c r="AU562" s="239" t="s">
        <v>149</v>
      </c>
      <c r="AV562" s="13" t="s">
        <v>81</v>
      </c>
      <c r="AW562" s="13" t="s">
        <v>30</v>
      </c>
      <c r="AX562" s="13" t="s">
        <v>73</v>
      </c>
      <c r="AY562" s="239" t="s">
        <v>141</v>
      </c>
    </row>
    <row r="563" s="14" customFormat="1">
      <c r="A563" s="14"/>
      <c r="B563" s="240"/>
      <c r="C563" s="241"/>
      <c r="D563" s="231" t="s">
        <v>151</v>
      </c>
      <c r="E563" s="242" t="s">
        <v>1</v>
      </c>
      <c r="F563" s="243" t="s">
        <v>308</v>
      </c>
      <c r="G563" s="241"/>
      <c r="H563" s="244">
        <v>2</v>
      </c>
      <c r="I563" s="245"/>
      <c r="J563" s="241"/>
      <c r="K563" s="241"/>
      <c r="L563" s="246"/>
      <c r="M563" s="247"/>
      <c r="N563" s="248"/>
      <c r="O563" s="248"/>
      <c r="P563" s="248"/>
      <c r="Q563" s="248"/>
      <c r="R563" s="248"/>
      <c r="S563" s="248"/>
      <c r="T563" s="24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0" t="s">
        <v>151</v>
      </c>
      <c r="AU563" s="250" t="s">
        <v>149</v>
      </c>
      <c r="AV563" s="14" t="s">
        <v>149</v>
      </c>
      <c r="AW563" s="14" t="s">
        <v>30</v>
      </c>
      <c r="AX563" s="14" t="s">
        <v>81</v>
      </c>
      <c r="AY563" s="250" t="s">
        <v>141</v>
      </c>
    </row>
    <row r="564" s="2" customFormat="1" ht="16.5" customHeight="1">
      <c r="A564" s="38"/>
      <c r="B564" s="39"/>
      <c r="C564" s="251" t="s">
        <v>616</v>
      </c>
      <c r="D564" s="251" t="s">
        <v>154</v>
      </c>
      <c r="E564" s="252" t="s">
        <v>617</v>
      </c>
      <c r="F564" s="253" t="s">
        <v>618</v>
      </c>
      <c r="G564" s="254" t="s">
        <v>162</v>
      </c>
      <c r="H564" s="255">
        <v>2</v>
      </c>
      <c r="I564" s="256"/>
      <c r="J564" s="257">
        <f>ROUND(I564*H564,2)</f>
        <v>0</v>
      </c>
      <c r="K564" s="258"/>
      <c r="L564" s="259"/>
      <c r="M564" s="260" t="s">
        <v>1</v>
      </c>
      <c r="N564" s="261" t="s">
        <v>39</v>
      </c>
      <c r="O564" s="91"/>
      <c r="P564" s="225">
        <f>O564*H564</f>
        <v>0</v>
      </c>
      <c r="Q564" s="225">
        <v>0.00044999999999999999</v>
      </c>
      <c r="R564" s="225">
        <f>Q564*H564</f>
        <v>0.00089999999999999998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348</v>
      </c>
      <c r="AT564" s="227" t="s">
        <v>154</v>
      </c>
      <c r="AU564" s="227" t="s">
        <v>149</v>
      </c>
      <c r="AY564" s="17" t="s">
        <v>141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149</v>
      </c>
      <c r="BK564" s="228">
        <f>ROUND(I564*H564,2)</f>
        <v>0</v>
      </c>
      <c r="BL564" s="17" t="s">
        <v>265</v>
      </c>
      <c r="BM564" s="227" t="s">
        <v>619</v>
      </c>
    </row>
    <row r="565" s="13" customFormat="1">
      <c r="A565" s="13"/>
      <c r="B565" s="229"/>
      <c r="C565" s="230"/>
      <c r="D565" s="231" t="s">
        <v>151</v>
      </c>
      <c r="E565" s="232" t="s">
        <v>1</v>
      </c>
      <c r="F565" s="233" t="s">
        <v>615</v>
      </c>
      <c r="G565" s="230"/>
      <c r="H565" s="232" t="s">
        <v>1</v>
      </c>
      <c r="I565" s="234"/>
      <c r="J565" s="230"/>
      <c r="K565" s="230"/>
      <c r="L565" s="235"/>
      <c r="M565" s="236"/>
      <c r="N565" s="237"/>
      <c r="O565" s="237"/>
      <c r="P565" s="237"/>
      <c r="Q565" s="237"/>
      <c r="R565" s="237"/>
      <c r="S565" s="237"/>
      <c r="T565" s="23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9" t="s">
        <v>151</v>
      </c>
      <c r="AU565" s="239" t="s">
        <v>149</v>
      </c>
      <c r="AV565" s="13" t="s">
        <v>81</v>
      </c>
      <c r="AW565" s="13" t="s">
        <v>30</v>
      </c>
      <c r="AX565" s="13" t="s">
        <v>73</v>
      </c>
      <c r="AY565" s="239" t="s">
        <v>141</v>
      </c>
    </row>
    <row r="566" s="14" customFormat="1">
      <c r="A566" s="14"/>
      <c r="B566" s="240"/>
      <c r="C566" s="241"/>
      <c r="D566" s="231" t="s">
        <v>151</v>
      </c>
      <c r="E566" s="242" t="s">
        <v>1</v>
      </c>
      <c r="F566" s="243" t="s">
        <v>308</v>
      </c>
      <c r="G566" s="241"/>
      <c r="H566" s="244">
        <v>2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151</v>
      </c>
      <c r="AU566" s="250" t="s">
        <v>149</v>
      </c>
      <c r="AV566" s="14" t="s">
        <v>149</v>
      </c>
      <c r="AW566" s="14" t="s">
        <v>30</v>
      </c>
      <c r="AX566" s="14" t="s">
        <v>81</v>
      </c>
      <c r="AY566" s="250" t="s">
        <v>141</v>
      </c>
    </row>
    <row r="567" s="2" customFormat="1" ht="21.75" customHeight="1">
      <c r="A567" s="38"/>
      <c r="B567" s="39"/>
      <c r="C567" s="215" t="s">
        <v>620</v>
      </c>
      <c r="D567" s="215" t="s">
        <v>144</v>
      </c>
      <c r="E567" s="216" t="s">
        <v>621</v>
      </c>
      <c r="F567" s="217" t="s">
        <v>622</v>
      </c>
      <c r="G567" s="218" t="s">
        <v>177</v>
      </c>
      <c r="H567" s="219">
        <v>17</v>
      </c>
      <c r="I567" s="220"/>
      <c r="J567" s="221">
        <f>ROUND(I567*H567,2)</f>
        <v>0</v>
      </c>
      <c r="K567" s="222"/>
      <c r="L567" s="44"/>
      <c r="M567" s="223" t="s">
        <v>1</v>
      </c>
      <c r="N567" s="224" t="s">
        <v>39</v>
      </c>
      <c r="O567" s="91"/>
      <c r="P567" s="225">
        <f>O567*H567</f>
        <v>0</v>
      </c>
      <c r="Q567" s="225">
        <v>0</v>
      </c>
      <c r="R567" s="225">
        <f>Q567*H567</f>
        <v>0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265</v>
      </c>
      <c r="AT567" s="227" t="s">
        <v>144</v>
      </c>
      <c r="AU567" s="227" t="s">
        <v>149</v>
      </c>
      <c r="AY567" s="17" t="s">
        <v>141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149</v>
      </c>
      <c r="BK567" s="228">
        <f>ROUND(I567*H567,2)</f>
        <v>0</v>
      </c>
      <c r="BL567" s="17" t="s">
        <v>265</v>
      </c>
      <c r="BM567" s="227" t="s">
        <v>623</v>
      </c>
    </row>
    <row r="568" s="14" customFormat="1">
      <c r="A568" s="14"/>
      <c r="B568" s="240"/>
      <c r="C568" s="241"/>
      <c r="D568" s="231" t="s">
        <v>151</v>
      </c>
      <c r="E568" s="242" t="s">
        <v>1</v>
      </c>
      <c r="F568" s="243" t="s">
        <v>270</v>
      </c>
      <c r="G568" s="241"/>
      <c r="H568" s="244">
        <v>17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151</v>
      </c>
      <c r="AU568" s="250" t="s">
        <v>149</v>
      </c>
      <c r="AV568" s="14" t="s">
        <v>149</v>
      </c>
      <c r="AW568" s="14" t="s">
        <v>30</v>
      </c>
      <c r="AX568" s="14" t="s">
        <v>81</v>
      </c>
      <c r="AY568" s="250" t="s">
        <v>141</v>
      </c>
    </row>
    <row r="569" s="2" customFormat="1" ht="24.15" customHeight="1">
      <c r="A569" s="38"/>
      <c r="B569" s="39"/>
      <c r="C569" s="215" t="s">
        <v>624</v>
      </c>
      <c r="D569" s="215" t="s">
        <v>144</v>
      </c>
      <c r="E569" s="216" t="s">
        <v>625</v>
      </c>
      <c r="F569" s="217" t="s">
        <v>626</v>
      </c>
      <c r="G569" s="218" t="s">
        <v>162</v>
      </c>
      <c r="H569" s="219">
        <v>2</v>
      </c>
      <c r="I569" s="220"/>
      <c r="J569" s="221">
        <f>ROUND(I569*H569,2)</f>
        <v>0</v>
      </c>
      <c r="K569" s="222"/>
      <c r="L569" s="44"/>
      <c r="M569" s="223" t="s">
        <v>1</v>
      </c>
      <c r="N569" s="224" t="s">
        <v>39</v>
      </c>
      <c r="O569" s="91"/>
      <c r="P569" s="225">
        <f>O569*H569</f>
        <v>0</v>
      </c>
      <c r="Q569" s="225">
        <v>0</v>
      </c>
      <c r="R569" s="225">
        <f>Q569*H569</f>
        <v>0</v>
      </c>
      <c r="S569" s="225">
        <v>0</v>
      </c>
      <c r="T569" s="22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265</v>
      </c>
      <c r="AT569" s="227" t="s">
        <v>144</v>
      </c>
      <c r="AU569" s="227" t="s">
        <v>149</v>
      </c>
      <c r="AY569" s="17" t="s">
        <v>141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149</v>
      </c>
      <c r="BK569" s="228">
        <f>ROUND(I569*H569,2)</f>
        <v>0</v>
      </c>
      <c r="BL569" s="17" t="s">
        <v>265</v>
      </c>
      <c r="BM569" s="227" t="s">
        <v>627</v>
      </c>
    </row>
    <row r="570" s="14" customFormat="1">
      <c r="A570" s="14"/>
      <c r="B570" s="240"/>
      <c r="C570" s="241"/>
      <c r="D570" s="231" t="s">
        <v>151</v>
      </c>
      <c r="E570" s="242" t="s">
        <v>1</v>
      </c>
      <c r="F570" s="243" t="s">
        <v>149</v>
      </c>
      <c r="G570" s="241"/>
      <c r="H570" s="244">
        <v>2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151</v>
      </c>
      <c r="AU570" s="250" t="s">
        <v>149</v>
      </c>
      <c r="AV570" s="14" t="s">
        <v>149</v>
      </c>
      <c r="AW570" s="14" t="s">
        <v>30</v>
      </c>
      <c r="AX570" s="14" t="s">
        <v>81</v>
      </c>
      <c r="AY570" s="250" t="s">
        <v>141</v>
      </c>
    </row>
    <row r="571" s="2" customFormat="1" ht="24.15" customHeight="1">
      <c r="A571" s="38"/>
      <c r="B571" s="39"/>
      <c r="C571" s="215" t="s">
        <v>628</v>
      </c>
      <c r="D571" s="215" t="s">
        <v>144</v>
      </c>
      <c r="E571" s="216" t="s">
        <v>629</v>
      </c>
      <c r="F571" s="217" t="s">
        <v>630</v>
      </c>
      <c r="G571" s="218" t="s">
        <v>147</v>
      </c>
      <c r="H571" s="219">
        <v>0.02</v>
      </c>
      <c r="I571" s="220"/>
      <c r="J571" s="221">
        <f>ROUND(I571*H571,2)</f>
        <v>0</v>
      </c>
      <c r="K571" s="222"/>
      <c r="L571" s="44"/>
      <c r="M571" s="223" t="s">
        <v>1</v>
      </c>
      <c r="N571" s="224" t="s">
        <v>39</v>
      </c>
      <c r="O571" s="91"/>
      <c r="P571" s="225">
        <f>O571*H571</f>
        <v>0</v>
      </c>
      <c r="Q571" s="225">
        <v>0</v>
      </c>
      <c r="R571" s="225">
        <f>Q571*H571</f>
        <v>0</v>
      </c>
      <c r="S571" s="225">
        <v>0</v>
      </c>
      <c r="T571" s="226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7" t="s">
        <v>265</v>
      </c>
      <c r="AT571" s="227" t="s">
        <v>144</v>
      </c>
      <c r="AU571" s="227" t="s">
        <v>149</v>
      </c>
      <c r="AY571" s="17" t="s">
        <v>141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149</v>
      </c>
      <c r="BK571" s="228">
        <f>ROUND(I571*H571,2)</f>
        <v>0</v>
      </c>
      <c r="BL571" s="17" t="s">
        <v>265</v>
      </c>
      <c r="BM571" s="227" t="s">
        <v>631</v>
      </c>
    </row>
    <row r="572" s="2" customFormat="1" ht="33" customHeight="1">
      <c r="A572" s="38"/>
      <c r="B572" s="39"/>
      <c r="C572" s="215" t="s">
        <v>632</v>
      </c>
      <c r="D572" s="215" t="s">
        <v>144</v>
      </c>
      <c r="E572" s="216" t="s">
        <v>633</v>
      </c>
      <c r="F572" s="217" t="s">
        <v>634</v>
      </c>
      <c r="G572" s="218" t="s">
        <v>147</v>
      </c>
      <c r="H572" s="219">
        <v>0.040000000000000001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265</v>
      </c>
      <c r="AT572" s="227" t="s">
        <v>144</v>
      </c>
      <c r="AU572" s="227" t="s">
        <v>149</v>
      </c>
      <c r="AY572" s="17" t="s">
        <v>141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149</v>
      </c>
      <c r="BK572" s="228">
        <f>ROUND(I572*H572,2)</f>
        <v>0</v>
      </c>
      <c r="BL572" s="17" t="s">
        <v>265</v>
      </c>
      <c r="BM572" s="227" t="s">
        <v>635</v>
      </c>
    </row>
    <row r="573" s="14" customFormat="1">
      <c r="A573" s="14"/>
      <c r="B573" s="240"/>
      <c r="C573" s="241"/>
      <c r="D573" s="231" t="s">
        <v>151</v>
      </c>
      <c r="E573" s="241"/>
      <c r="F573" s="243" t="s">
        <v>636</v>
      </c>
      <c r="G573" s="241"/>
      <c r="H573" s="244">
        <v>0.040000000000000001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151</v>
      </c>
      <c r="AU573" s="250" t="s">
        <v>149</v>
      </c>
      <c r="AV573" s="14" t="s">
        <v>149</v>
      </c>
      <c r="AW573" s="14" t="s">
        <v>4</v>
      </c>
      <c r="AX573" s="14" t="s">
        <v>81</v>
      </c>
      <c r="AY573" s="250" t="s">
        <v>141</v>
      </c>
    </row>
    <row r="574" s="12" customFormat="1" ht="22.8" customHeight="1">
      <c r="A574" s="12"/>
      <c r="B574" s="199"/>
      <c r="C574" s="200"/>
      <c r="D574" s="201" t="s">
        <v>72</v>
      </c>
      <c r="E574" s="213" t="s">
        <v>637</v>
      </c>
      <c r="F574" s="213" t="s">
        <v>638</v>
      </c>
      <c r="G574" s="200"/>
      <c r="H574" s="200"/>
      <c r="I574" s="203"/>
      <c r="J574" s="214">
        <f>BK574</f>
        <v>0</v>
      </c>
      <c r="K574" s="200"/>
      <c r="L574" s="205"/>
      <c r="M574" s="206"/>
      <c r="N574" s="207"/>
      <c r="O574" s="207"/>
      <c r="P574" s="208">
        <f>SUM(P575:P643)</f>
        <v>0</v>
      </c>
      <c r="Q574" s="207"/>
      <c r="R574" s="208">
        <f>SUM(R575:R643)</f>
        <v>0.054320000000000007</v>
      </c>
      <c r="S574" s="207"/>
      <c r="T574" s="209">
        <f>SUM(T575:T643)</f>
        <v>0.030200000000000001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10" t="s">
        <v>149</v>
      </c>
      <c r="AT574" s="211" t="s">
        <v>72</v>
      </c>
      <c r="AU574" s="211" t="s">
        <v>81</v>
      </c>
      <c r="AY574" s="210" t="s">
        <v>141</v>
      </c>
      <c r="BK574" s="212">
        <f>SUM(BK575:BK643)</f>
        <v>0</v>
      </c>
    </row>
    <row r="575" s="2" customFormat="1" ht="16.5" customHeight="1">
      <c r="A575" s="38"/>
      <c r="B575" s="39"/>
      <c r="C575" s="215" t="s">
        <v>639</v>
      </c>
      <c r="D575" s="215" t="s">
        <v>144</v>
      </c>
      <c r="E575" s="216" t="s">
        <v>640</v>
      </c>
      <c r="F575" s="217" t="s">
        <v>641</v>
      </c>
      <c r="G575" s="218" t="s">
        <v>177</v>
      </c>
      <c r="H575" s="219">
        <v>23.5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0.00027999999999999998</v>
      </c>
      <c r="T575" s="226">
        <f>S575*H575</f>
        <v>0.006579999999999999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265</v>
      </c>
      <c r="AT575" s="227" t="s">
        <v>144</v>
      </c>
      <c r="AU575" s="227" t="s">
        <v>149</v>
      </c>
      <c r="AY575" s="17" t="s">
        <v>141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149</v>
      </c>
      <c r="BK575" s="228">
        <f>ROUND(I575*H575,2)</f>
        <v>0</v>
      </c>
      <c r="BL575" s="17" t="s">
        <v>265</v>
      </c>
      <c r="BM575" s="227" t="s">
        <v>642</v>
      </c>
    </row>
    <row r="576" s="13" customFormat="1">
      <c r="A576" s="13"/>
      <c r="B576" s="229"/>
      <c r="C576" s="230"/>
      <c r="D576" s="231" t="s">
        <v>151</v>
      </c>
      <c r="E576" s="232" t="s">
        <v>1</v>
      </c>
      <c r="F576" s="233" t="s">
        <v>279</v>
      </c>
      <c r="G576" s="230"/>
      <c r="H576" s="232" t="s">
        <v>1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9" t="s">
        <v>151</v>
      </c>
      <c r="AU576" s="239" t="s">
        <v>149</v>
      </c>
      <c r="AV576" s="13" t="s">
        <v>81</v>
      </c>
      <c r="AW576" s="13" t="s">
        <v>30</v>
      </c>
      <c r="AX576" s="13" t="s">
        <v>73</v>
      </c>
      <c r="AY576" s="239" t="s">
        <v>141</v>
      </c>
    </row>
    <row r="577" s="14" customFormat="1">
      <c r="A577" s="14"/>
      <c r="B577" s="240"/>
      <c r="C577" s="241"/>
      <c r="D577" s="231" t="s">
        <v>151</v>
      </c>
      <c r="E577" s="242" t="s">
        <v>1</v>
      </c>
      <c r="F577" s="243" t="s">
        <v>249</v>
      </c>
      <c r="G577" s="241"/>
      <c r="H577" s="244">
        <v>14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0" t="s">
        <v>151</v>
      </c>
      <c r="AU577" s="250" t="s">
        <v>149</v>
      </c>
      <c r="AV577" s="14" t="s">
        <v>149</v>
      </c>
      <c r="AW577" s="14" t="s">
        <v>30</v>
      </c>
      <c r="AX577" s="14" t="s">
        <v>73</v>
      </c>
      <c r="AY577" s="250" t="s">
        <v>141</v>
      </c>
    </row>
    <row r="578" s="13" customFormat="1">
      <c r="A578" s="13"/>
      <c r="B578" s="229"/>
      <c r="C578" s="230"/>
      <c r="D578" s="231" t="s">
        <v>151</v>
      </c>
      <c r="E578" s="232" t="s">
        <v>1</v>
      </c>
      <c r="F578" s="233" t="s">
        <v>643</v>
      </c>
      <c r="G578" s="230"/>
      <c r="H578" s="232" t="s">
        <v>1</v>
      </c>
      <c r="I578" s="234"/>
      <c r="J578" s="230"/>
      <c r="K578" s="230"/>
      <c r="L578" s="235"/>
      <c r="M578" s="236"/>
      <c r="N578" s="237"/>
      <c r="O578" s="237"/>
      <c r="P578" s="237"/>
      <c r="Q578" s="237"/>
      <c r="R578" s="237"/>
      <c r="S578" s="237"/>
      <c r="T578" s="23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9" t="s">
        <v>151</v>
      </c>
      <c r="AU578" s="239" t="s">
        <v>149</v>
      </c>
      <c r="AV578" s="13" t="s">
        <v>81</v>
      </c>
      <c r="AW578" s="13" t="s">
        <v>30</v>
      </c>
      <c r="AX578" s="13" t="s">
        <v>73</v>
      </c>
      <c r="AY578" s="239" t="s">
        <v>141</v>
      </c>
    </row>
    <row r="579" s="14" customFormat="1">
      <c r="A579" s="14"/>
      <c r="B579" s="240"/>
      <c r="C579" s="241"/>
      <c r="D579" s="231" t="s">
        <v>151</v>
      </c>
      <c r="E579" s="242" t="s">
        <v>1</v>
      </c>
      <c r="F579" s="243" t="s">
        <v>644</v>
      </c>
      <c r="G579" s="241"/>
      <c r="H579" s="244">
        <v>6.5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0" t="s">
        <v>151</v>
      </c>
      <c r="AU579" s="250" t="s">
        <v>149</v>
      </c>
      <c r="AV579" s="14" t="s">
        <v>149</v>
      </c>
      <c r="AW579" s="14" t="s">
        <v>30</v>
      </c>
      <c r="AX579" s="14" t="s">
        <v>73</v>
      </c>
      <c r="AY579" s="250" t="s">
        <v>141</v>
      </c>
    </row>
    <row r="580" s="13" customFormat="1">
      <c r="A580" s="13"/>
      <c r="B580" s="229"/>
      <c r="C580" s="230"/>
      <c r="D580" s="231" t="s">
        <v>151</v>
      </c>
      <c r="E580" s="232" t="s">
        <v>1</v>
      </c>
      <c r="F580" s="233" t="s">
        <v>227</v>
      </c>
      <c r="G580" s="230"/>
      <c r="H580" s="232" t="s">
        <v>1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9" t="s">
        <v>151</v>
      </c>
      <c r="AU580" s="239" t="s">
        <v>149</v>
      </c>
      <c r="AV580" s="13" t="s">
        <v>81</v>
      </c>
      <c r="AW580" s="13" t="s">
        <v>30</v>
      </c>
      <c r="AX580" s="13" t="s">
        <v>73</v>
      </c>
      <c r="AY580" s="239" t="s">
        <v>141</v>
      </c>
    </row>
    <row r="581" s="14" customFormat="1">
      <c r="A581" s="14"/>
      <c r="B581" s="240"/>
      <c r="C581" s="241"/>
      <c r="D581" s="231" t="s">
        <v>151</v>
      </c>
      <c r="E581" s="242" t="s">
        <v>1</v>
      </c>
      <c r="F581" s="243" t="s">
        <v>142</v>
      </c>
      <c r="G581" s="241"/>
      <c r="H581" s="244">
        <v>3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151</v>
      </c>
      <c r="AU581" s="250" t="s">
        <v>149</v>
      </c>
      <c r="AV581" s="14" t="s">
        <v>149</v>
      </c>
      <c r="AW581" s="14" t="s">
        <v>30</v>
      </c>
      <c r="AX581" s="14" t="s">
        <v>73</v>
      </c>
      <c r="AY581" s="250" t="s">
        <v>141</v>
      </c>
    </row>
    <row r="582" s="15" customFormat="1">
      <c r="A582" s="15"/>
      <c r="B582" s="262"/>
      <c r="C582" s="263"/>
      <c r="D582" s="231" t="s">
        <v>151</v>
      </c>
      <c r="E582" s="264" t="s">
        <v>1</v>
      </c>
      <c r="F582" s="265" t="s">
        <v>173</v>
      </c>
      <c r="G582" s="263"/>
      <c r="H582" s="266">
        <v>23.5</v>
      </c>
      <c r="I582" s="267"/>
      <c r="J582" s="263"/>
      <c r="K582" s="263"/>
      <c r="L582" s="268"/>
      <c r="M582" s="269"/>
      <c r="N582" s="270"/>
      <c r="O582" s="270"/>
      <c r="P582" s="270"/>
      <c r="Q582" s="270"/>
      <c r="R582" s="270"/>
      <c r="S582" s="270"/>
      <c r="T582" s="271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2" t="s">
        <v>151</v>
      </c>
      <c r="AU582" s="272" t="s">
        <v>149</v>
      </c>
      <c r="AV582" s="15" t="s">
        <v>148</v>
      </c>
      <c r="AW582" s="15" t="s">
        <v>30</v>
      </c>
      <c r="AX582" s="15" t="s">
        <v>81</v>
      </c>
      <c r="AY582" s="272" t="s">
        <v>141</v>
      </c>
    </row>
    <row r="583" s="2" customFormat="1" ht="21.75" customHeight="1">
      <c r="A583" s="38"/>
      <c r="B583" s="39"/>
      <c r="C583" s="215" t="s">
        <v>645</v>
      </c>
      <c r="D583" s="215" t="s">
        <v>144</v>
      </c>
      <c r="E583" s="216" t="s">
        <v>646</v>
      </c>
      <c r="F583" s="217" t="s">
        <v>647</v>
      </c>
      <c r="G583" s="218" t="s">
        <v>162</v>
      </c>
      <c r="H583" s="219">
        <v>9</v>
      </c>
      <c r="I583" s="220"/>
      <c r="J583" s="221">
        <f>ROUND(I583*H583,2)</f>
        <v>0</v>
      </c>
      <c r="K583" s="222"/>
      <c r="L583" s="44"/>
      <c r="M583" s="223" t="s">
        <v>1</v>
      </c>
      <c r="N583" s="224" t="s">
        <v>39</v>
      </c>
      <c r="O583" s="91"/>
      <c r="P583" s="225">
        <f>O583*H583</f>
        <v>0</v>
      </c>
      <c r="Q583" s="225">
        <v>0</v>
      </c>
      <c r="R583" s="225">
        <f>Q583*H583</f>
        <v>0</v>
      </c>
      <c r="S583" s="225">
        <v>0</v>
      </c>
      <c r="T583" s="226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7" t="s">
        <v>265</v>
      </c>
      <c r="AT583" s="227" t="s">
        <v>144</v>
      </c>
      <c r="AU583" s="227" t="s">
        <v>149</v>
      </c>
      <c r="AY583" s="17" t="s">
        <v>141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7" t="s">
        <v>149</v>
      </c>
      <c r="BK583" s="228">
        <f>ROUND(I583*H583,2)</f>
        <v>0</v>
      </c>
      <c r="BL583" s="17" t="s">
        <v>265</v>
      </c>
      <c r="BM583" s="227" t="s">
        <v>648</v>
      </c>
    </row>
    <row r="584" s="14" customFormat="1">
      <c r="A584" s="14"/>
      <c r="B584" s="240"/>
      <c r="C584" s="241"/>
      <c r="D584" s="231" t="s">
        <v>151</v>
      </c>
      <c r="E584" s="242" t="s">
        <v>1</v>
      </c>
      <c r="F584" s="243" t="s">
        <v>205</v>
      </c>
      <c r="G584" s="241"/>
      <c r="H584" s="244">
        <v>9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151</v>
      </c>
      <c r="AU584" s="250" t="s">
        <v>149</v>
      </c>
      <c r="AV584" s="14" t="s">
        <v>149</v>
      </c>
      <c r="AW584" s="14" t="s">
        <v>30</v>
      </c>
      <c r="AX584" s="14" t="s">
        <v>81</v>
      </c>
      <c r="AY584" s="250" t="s">
        <v>141</v>
      </c>
    </row>
    <row r="585" s="2" customFormat="1" ht="24.15" customHeight="1">
      <c r="A585" s="38"/>
      <c r="B585" s="39"/>
      <c r="C585" s="215" t="s">
        <v>649</v>
      </c>
      <c r="D585" s="215" t="s">
        <v>144</v>
      </c>
      <c r="E585" s="216" t="s">
        <v>650</v>
      </c>
      <c r="F585" s="217" t="s">
        <v>651</v>
      </c>
      <c r="G585" s="218" t="s">
        <v>177</v>
      </c>
      <c r="H585" s="219">
        <v>38.5</v>
      </c>
      <c r="I585" s="220"/>
      <c r="J585" s="221">
        <f>ROUND(I585*H585,2)</f>
        <v>0</v>
      </c>
      <c r="K585" s="222"/>
      <c r="L585" s="44"/>
      <c r="M585" s="223" t="s">
        <v>1</v>
      </c>
      <c r="N585" s="224" t="s">
        <v>39</v>
      </c>
      <c r="O585" s="91"/>
      <c r="P585" s="225">
        <f>O585*H585</f>
        <v>0</v>
      </c>
      <c r="Q585" s="225">
        <v>0.0011900000000000001</v>
      </c>
      <c r="R585" s="225">
        <f>Q585*H585</f>
        <v>0.045815000000000002</v>
      </c>
      <c r="S585" s="225">
        <v>0</v>
      </c>
      <c r="T585" s="226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7" t="s">
        <v>265</v>
      </c>
      <c r="AT585" s="227" t="s">
        <v>144</v>
      </c>
      <c r="AU585" s="227" t="s">
        <v>149</v>
      </c>
      <c r="AY585" s="17" t="s">
        <v>141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149</v>
      </c>
      <c r="BK585" s="228">
        <f>ROUND(I585*H585,2)</f>
        <v>0</v>
      </c>
      <c r="BL585" s="17" t="s">
        <v>265</v>
      </c>
      <c r="BM585" s="227" t="s">
        <v>652</v>
      </c>
    </row>
    <row r="586" s="13" customFormat="1">
      <c r="A586" s="13"/>
      <c r="B586" s="229"/>
      <c r="C586" s="230"/>
      <c r="D586" s="231" t="s">
        <v>151</v>
      </c>
      <c r="E586" s="232" t="s">
        <v>1</v>
      </c>
      <c r="F586" s="233" t="s">
        <v>653</v>
      </c>
      <c r="G586" s="230"/>
      <c r="H586" s="232" t="s">
        <v>1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9" t="s">
        <v>151</v>
      </c>
      <c r="AU586" s="239" t="s">
        <v>149</v>
      </c>
      <c r="AV586" s="13" t="s">
        <v>81</v>
      </c>
      <c r="AW586" s="13" t="s">
        <v>30</v>
      </c>
      <c r="AX586" s="13" t="s">
        <v>73</v>
      </c>
      <c r="AY586" s="239" t="s">
        <v>141</v>
      </c>
    </row>
    <row r="587" s="14" customFormat="1">
      <c r="A587" s="14"/>
      <c r="B587" s="240"/>
      <c r="C587" s="241"/>
      <c r="D587" s="231" t="s">
        <v>151</v>
      </c>
      <c r="E587" s="242" t="s">
        <v>1</v>
      </c>
      <c r="F587" s="243" t="s">
        <v>314</v>
      </c>
      <c r="G587" s="241"/>
      <c r="H587" s="244">
        <v>25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151</v>
      </c>
      <c r="AU587" s="250" t="s">
        <v>149</v>
      </c>
      <c r="AV587" s="14" t="s">
        <v>149</v>
      </c>
      <c r="AW587" s="14" t="s">
        <v>30</v>
      </c>
      <c r="AX587" s="14" t="s">
        <v>73</v>
      </c>
      <c r="AY587" s="250" t="s">
        <v>141</v>
      </c>
    </row>
    <row r="588" s="13" customFormat="1">
      <c r="A588" s="13"/>
      <c r="B588" s="229"/>
      <c r="C588" s="230"/>
      <c r="D588" s="231" t="s">
        <v>151</v>
      </c>
      <c r="E588" s="232" t="s">
        <v>1</v>
      </c>
      <c r="F588" s="233" t="s">
        <v>654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151</v>
      </c>
      <c r="AU588" s="239" t="s">
        <v>149</v>
      </c>
      <c r="AV588" s="13" t="s">
        <v>81</v>
      </c>
      <c r="AW588" s="13" t="s">
        <v>30</v>
      </c>
      <c r="AX588" s="13" t="s">
        <v>73</v>
      </c>
      <c r="AY588" s="239" t="s">
        <v>141</v>
      </c>
    </row>
    <row r="589" s="14" customFormat="1">
      <c r="A589" s="14"/>
      <c r="B589" s="240"/>
      <c r="C589" s="241"/>
      <c r="D589" s="231" t="s">
        <v>151</v>
      </c>
      <c r="E589" s="242" t="s">
        <v>1</v>
      </c>
      <c r="F589" s="243" t="s">
        <v>179</v>
      </c>
      <c r="G589" s="241"/>
      <c r="H589" s="244">
        <v>6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151</v>
      </c>
      <c r="AU589" s="250" t="s">
        <v>149</v>
      </c>
      <c r="AV589" s="14" t="s">
        <v>149</v>
      </c>
      <c r="AW589" s="14" t="s">
        <v>30</v>
      </c>
      <c r="AX589" s="14" t="s">
        <v>73</v>
      </c>
      <c r="AY589" s="250" t="s">
        <v>141</v>
      </c>
    </row>
    <row r="590" s="13" customFormat="1">
      <c r="A590" s="13"/>
      <c r="B590" s="229"/>
      <c r="C590" s="230"/>
      <c r="D590" s="231" t="s">
        <v>151</v>
      </c>
      <c r="E590" s="232" t="s">
        <v>1</v>
      </c>
      <c r="F590" s="233" t="s">
        <v>655</v>
      </c>
      <c r="G590" s="230"/>
      <c r="H590" s="232" t="s">
        <v>1</v>
      </c>
      <c r="I590" s="234"/>
      <c r="J590" s="230"/>
      <c r="K590" s="230"/>
      <c r="L590" s="235"/>
      <c r="M590" s="236"/>
      <c r="N590" s="237"/>
      <c r="O590" s="237"/>
      <c r="P590" s="237"/>
      <c r="Q590" s="237"/>
      <c r="R590" s="237"/>
      <c r="S590" s="237"/>
      <c r="T590" s="238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39" t="s">
        <v>151</v>
      </c>
      <c r="AU590" s="239" t="s">
        <v>149</v>
      </c>
      <c r="AV590" s="13" t="s">
        <v>81</v>
      </c>
      <c r="AW590" s="13" t="s">
        <v>30</v>
      </c>
      <c r="AX590" s="13" t="s">
        <v>73</v>
      </c>
      <c r="AY590" s="239" t="s">
        <v>141</v>
      </c>
    </row>
    <row r="591" s="14" customFormat="1">
      <c r="A591" s="14"/>
      <c r="B591" s="240"/>
      <c r="C591" s="241"/>
      <c r="D591" s="231" t="s">
        <v>151</v>
      </c>
      <c r="E591" s="242" t="s">
        <v>1</v>
      </c>
      <c r="F591" s="243" t="s">
        <v>656</v>
      </c>
      <c r="G591" s="241"/>
      <c r="H591" s="244">
        <v>3.5</v>
      </c>
      <c r="I591" s="245"/>
      <c r="J591" s="241"/>
      <c r="K591" s="241"/>
      <c r="L591" s="246"/>
      <c r="M591" s="247"/>
      <c r="N591" s="248"/>
      <c r="O591" s="248"/>
      <c r="P591" s="248"/>
      <c r="Q591" s="248"/>
      <c r="R591" s="248"/>
      <c r="S591" s="248"/>
      <c r="T591" s="249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0" t="s">
        <v>151</v>
      </c>
      <c r="AU591" s="250" t="s">
        <v>149</v>
      </c>
      <c r="AV591" s="14" t="s">
        <v>149</v>
      </c>
      <c r="AW591" s="14" t="s">
        <v>30</v>
      </c>
      <c r="AX591" s="14" t="s">
        <v>73</v>
      </c>
      <c r="AY591" s="250" t="s">
        <v>141</v>
      </c>
    </row>
    <row r="592" s="13" customFormat="1">
      <c r="A592" s="13"/>
      <c r="B592" s="229"/>
      <c r="C592" s="230"/>
      <c r="D592" s="231" t="s">
        <v>151</v>
      </c>
      <c r="E592" s="232" t="s">
        <v>1</v>
      </c>
      <c r="F592" s="233" t="s">
        <v>227</v>
      </c>
      <c r="G592" s="230"/>
      <c r="H592" s="232" t="s">
        <v>1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151</v>
      </c>
      <c r="AU592" s="239" t="s">
        <v>149</v>
      </c>
      <c r="AV592" s="13" t="s">
        <v>81</v>
      </c>
      <c r="AW592" s="13" t="s">
        <v>30</v>
      </c>
      <c r="AX592" s="13" t="s">
        <v>73</v>
      </c>
      <c r="AY592" s="239" t="s">
        <v>141</v>
      </c>
    </row>
    <row r="593" s="14" customFormat="1">
      <c r="A593" s="14"/>
      <c r="B593" s="240"/>
      <c r="C593" s="241"/>
      <c r="D593" s="231" t="s">
        <v>151</v>
      </c>
      <c r="E593" s="242" t="s">
        <v>1</v>
      </c>
      <c r="F593" s="243" t="s">
        <v>148</v>
      </c>
      <c r="G593" s="241"/>
      <c r="H593" s="244">
        <v>4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151</v>
      </c>
      <c r="AU593" s="250" t="s">
        <v>149</v>
      </c>
      <c r="AV593" s="14" t="s">
        <v>149</v>
      </c>
      <c r="AW593" s="14" t="s">
        <v>30</v>
      </c>
      <c r="AX593" s="14" t="s">
        <v>73</v>
      </c>
      <c r="AY593" s="250" t="s">
        <v>141</v>
      </c>
    </row>
    <row r="594" s="15" customFormat="1">
      <c r="A594" s="15"/>
      <c r="B594" s="262"/>
      <c r="C594" s="263"/>
      <c r="D594" s="231" t="s">
        <v>151</v>
      </c>
      <c r="E594" s="264" t="s">
        <v>1</v>
      </c>
      <c r="F594" s="265" t="s">
        <v>173</v>
      </c>
      <c r="G594" s="263"/>
      <c r="H594" s="266">
        <v>38.5</v>
      </c>
      <c r="I594" s="267"/>
      <c r="J594" s="263"/>
      <c r="K594" s="263"/>
      <c r="L594" s="268"/>
      <c r="M594" s="269"/>
      <c r="N594" s="270"/>
      <c r="O594" s="270"/>
      <c r="P594" s="270"/>
      <c r="Q594" s="270"/>
      <c r="R594" s="270"/>
      <c r="S594" s="270"/>
      <c r="T594" s="271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72" t="s">
        <v>151</v>
      </c>
      <c r="AU594" s="272" t="s">
        <v>149</v>
      </c>
      <c r="AV594" s="15" t="s">
        <v>148</v>
      </c>
      <c r="AW594" s="15" t="s">
        <v>30</v>
      </c>
      <c r="AX594" s="15" t="s">
        <v>81</v>
      </c>
      <c r="AY594" s="272" t="s">
        <v>141</v>
      </c>
    </row>
    <row r="595" s="2" customFormat="1" ht="24.15" customHeight="1">
      <c r="A595" s="38"/>
      <c r="B595" s="39"/>
      <c r="C595" s="215" t="s">
        <v>657</v>
      </c>
      <c r="D595" s="215" t="s">
        <v>144</v>
      </c>
      <c r="E595" s="216" t="s">
        <v>658</v>
      </c>
      <c r="F595" s="217" t="s">
        <v>659</v>
      </c>
      <c r="G595" s="218" t="s">
        <v>660</v>
      </c>
      <c r="H595" s="219">
        <v>1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0</v>
      </c>
      <c r="R595" s="225">
        <f>Q595*H595</f>
        <v>0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265</v>
      </c>
      <c r="AT595" s="227" t="s">
        <v>144</v>
      </c>
      <c r="AU595" s="227" t="s">
        <v>149</v>
      </c>
      <c r="AY595" s="17" t="s">
        <v>141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149</v>
      </c>
      <c r="BK595" s="228">
        <f>ROUND(I595*H595,2)</f>
        <v>0</v>
      </c>
      <c r="BL595" s="17" t="s">
        <v>265</v>
      </c>
      <c r="BM595" s="227" t="s">
        <v>661</v>
      </c>
    </row>
    <row r="596" s="14" customFormat="1">
      <c r="A596" s="14"/>
      <c r="B596" s="240"/>
      <c r="C596" s="241"/>
      <c r="D596" s="231" t="s">
        <v>151</v>
      </c>
      <c r="E596" s="242" t="s">
        <v>1</v>
      </c>
      <c r="F596" s="243" t="s">
        <v>81</v>
      </c>
      <c r="G596" s="241"/>
      <c r="H596" s="244">
        <v>1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151</v>
      </c>
      <c r="AU596" s="250" t="s">
        <v>149</v>
      </c>
      <c r="AV596" s="14" t="s">
        <v>149</v>
      </c>
      <c r="AW596" s="14" t="s">
        <v>30</v>
      </c>
      <c r="AX596" s="14" t="s">
        <v>81</v>
      </c>
      <c r="AY596" s="250" t="s">
        <v>141</v>
      </c>
    </row>
    <row r="597" s="2" customFormat="1" ht="24.15" customHeight="1">
      <c r="A597" s="38"/>
      <c r="B597" s="39"/>
      <c r="C597" s="215" t="s">
        <v>662</v>
      </c>
      <c r="D597" s="215" t="s">
        <v>144</v>
      </c>
      <c r="E597" s="216" t="s">
        <v>663</v>
      </c>
      <c r="F597" s="217" t="s">
        <v>664</v>
      </c>
      <c r="G597" s="218" t="s">
        <v>660</v>
      </c>
      <c r="H597" s="219">
        <v>1</v>
      </c>
      <c r="I597" s="220"/>
      <c r="J597" s="221">
        <f>ROUND(I597*H597,2)</f>
        <v>0</v>
      </c>
      <c r="K597" s="222"/>
      <c r="L597" s="44"/>
      <c r="M597" s="223" t="s">
        <v>1</v>
      </c>
      <c r="N597" s="224" t="s">
        <v>39</v>
      </c>
      <c r="O597" s="91"/>
      <c r="P597" s="225">
        <f>O597*H597</f>
        <v>0</v>
      </c>
      <c r="Q597" s="225">
        <v>0</v>
      </c>
      <c r="R597" s="225">
        <f>Q597*H597</f>
        <v>0</v>
      </c>
      <c r="S597" s="225">
        <v>0</v>
      </c>
      <c r="T597" s="22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265</v>
      </c>
      <c r="AT597" s="227" t="s">
        <v>144</v>
      </c>
      <c r="AU597" s="227" t="s">
        <v>149</v>
      </c>
      <c r="AY597" s="17" t="s">
        <v>141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149</v>
      </c>
      <c r="BK597" s="228">
        <f>ROUND(I597*H597,2)</f>
        <v>0</v>
      </c>
      <c r="BL597" s="17" t="s">
        <v>265</v>
      </c>
      <c r="BM597" s="227" t="s">
        <v>665</v>
      </c>
    </row>
    <row r="598" s="2" customFormat="1" ht="37.8" customHeight="1">
      <c r="A598" s="38"/>
      <c r="B598" s="39"/>
      <c r="C598" s="215" t="s">
        <v>666</v>
      </c>
      <c r="D598" s="215" t="s">
        <v>144</v>
      </c>
      <c r="E598" s="216" t="s">
        <v>667</v>
      </c>
      <c r="F598" s="217" t="s">
        <v>668</v>
      </c>
      <c r="G598" s="218" t="s">
        <v>177</v>
      </c>
      <c r="H598" s="219">
        <v>38.5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4.0000000000000003E-05</v>
      </c>
      <c r="R598" s="225">
        <f>Q598*H598</f>
        <v>0.0015400000000000001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265</v>
      </c>
      <c r="AT598" s="227" t="s">
        <v>144</v>
      </c>
      <c r="AU598" s="227" t="s">
        <v>149</v>
      </c>
      <c r="AY598" s="17" t="s">
        <v>141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149</v>
      </c>
      <c r="BK598" s="228">
        <f>ROUND(I598*H598,2)</f>
        <v>0</v>
      </c>
      <c r="BL598" s="17" t="s">
        <v>265</v>
      </c>
      <c r="BM598" s="227" t="s">
        <v>669</v>
      </c>
    </row>
    <row r="599" s="14" customFormat="1">
      <c r="A599" s="14"/>
      <c r="B599" s="240"/>
      <c r="C599" s="241"/>
      <c r="D599" s="231" t="s">
        <v>151</v>
      </c>
      <c r="E599" s="242" t="s">
        <v>1</v>
      </c>
      <c r="F599" s="243" t="s">
        <v>384</v>
      </c>
      <c r="G599" s="241"/>
      <c r="H599" s="244">
        <v>38.5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0" t="s">
        <v>151</v>
      </c>
      <c r="AU599" s="250" t="s">
        <v>149</v>
      </c>
      <c r="AV599" s="14" t="s">
        <v>149</v>
      </c>
      <c r="AW599" s="14" t="s">
        <v>30</v>
      </c>
      <c r="AX599" s="14" t="s">
        <v>81</v>
      </c>
      <c r="AY599" s="250" t="s">
        <v>141</v>
      </c>
    </row>
    <row r="600" s="2" customFormat="1" ht="16.5" customHeight="1">
      <c r="A600" s="38"/>
      <c r="B600" s="39"/>
      <c r="C600" s="215" t="s">
        <v>670</v>
      </c>
      <c r="D600" s="215" t="s">
        <v>144</v>
      </c>
      <c r="E600" s="216" t="s">
        <v>671</v>
      </c>
      <c r="F600" s="217" t="s">
        <v>672</v>
      </c>
      <c r="G600" s="218" t="s">
        <v>177</v>
      </c>
      <c r="H600" s="219">
        <v>23.5</v>
      </c>
      <c r="I600" s="220"/>
      <c r="J600" s="221">
        <f>ROUND(I600*H600,2)</f>
        <v>0</v>
      </c>
      <c r="K600" s="222"/>
      <c r="L600" s="44"/>
      <c r="M600" s="223" t="s">
        <v>1</v>
      </c>
      <c r="N600" s="224" t="s">
        <v>39</v>
      </c>
      <c r="O600" s="91"/>
      <c r="P600" s="225">
        <f>O600*H600</f>
        <v>0</v>
      </c>
      <c r="Q600" s="225">
        <v>0</v>
      </c>
      <c r="R600" s="225">
        <f>Q600*H600</f>
        <v>0</v>
      </c>
      <c r="S600" s="225">
        <v>0.00024000000000000001</v>
      </c>
      <c r="T600" s="226">
        <f>S600*H600</f>
        <v>0.00564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7" t="s">
        <v>265</v>
      </c>
      <c r="AT600" s="227" t="s">
        <v>144</v>
      </c>
      <c r="AU600" s="227" t="s">
        <v>149</v>
      </c>
      <c r="AY600" s="17" t="s">
        <v>141</v>
      </c>
      <c r="BE600" s="228">
        <f>IF(N600="základní",J600,0)</f>
        <v>0</v>
      </c>
      <c r="BF600" s="228">
        <f>IF(N600="snížená",J600,0)</f>
        <v>0</v>
      </c>
      <c r="BG600" s="228">
        <f>IF(N600="zákl. přenesená",J600,0)</f>
        <v>0</v>
      </c>
      <c r="BH600" s="228">
        <f>IF(N600="sníž. přenesená",J600,0)</f>
        <v>0</v>
      </c>
      <c r="BI600" s="228">
        <f>IF(N600="nulová",J600,0)</f>
        <v>0</v>
      </c>
      <c r="BJ600" s="17" t="s">
        <v>149</v>
      </c>
      <c r="BK600" s="228">
        <f>ROUND(I600*H600,2)</f>
        <v>0</v>
      </c>
      <c r="BL600" s="17" t="s">
        <v>265</v>
      </c>
      <c r="BM600" s="227" t="s">
        <v>673</v>
      </c>
    </row>
    <row r="601" s="14" customFormat="1">
      <c r="A601" s="14"/>
      <c r="B601" s="240"/>
      <c r="C601" s="241"/>
      <c r="D601" s="231" t="s">
        <v>151</v>
      </c>
      <c r="E601" s="242" t="s">
        <v>1</v>
      </c>
      <c r="F601" s="243" t="s">
        <v>674</v>
      </c>
      <c r="G601" s="241"/>
      <c r="H601" s="244">
        <v>23.5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151</v>
      </c>
      <c r="AU601" s="250" t="s">
        <v>149</v>
      </c>
      <c r="AV601" s="14" t="s">
        <v>149</v>
      </c>
      <c r="AW601" s="14" t="s">
        <v>30</v>
      </c>
      <c r="AX601" s="14" t="s">
        <v>81</v>
      </c>
      <c r="AY601" s="250" t="s">
        <v>141</v>
      </c>
    </row>
    <row r="602" s="2" customFormat="1" ht="16.5" customHeight="1">
      <c r="A602" s="38"/>
      <c r="B602" s="39"/>
      <c r="C602" s="215" t="s">
        <v>675</v>
      </c>
      <c r="D602" s="215" t="s">
        <v>144</v>
      </c>
      <c r="E602" s="216" t="s">
        <v>676</v>
      </c>
      <c r="F602" s="217" t="s">
        <v>677</v>
      </c>
      <c r="G602" s="218" t="s">
        <v>162</v>
      </c>
      <c r="H602" s="219">
        <v>13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265</v>
      </c>
      <c r="AT602" s="227" t="s">
        <v>144</v>
      </c>
      <c r="AU602" s="227" t="s">
        <v>149</v>
      </c>
      <c r="AY602" s="17" t="s">
        <v>141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149</v>
      </c>
      <c r="BK602" s="228">
        <f>ROUND(I602*H602,2)</f>
        <v>0</v>
      </c>
      <c r="BL602" s="17" t="s">
        <v>265</v>
      </c>
      <c r="BM602" s="227" t="s">
        <v>678</v>
      </c>
    </row>
    <row r="603" s="13" customFormat="1">
      <c r="A603" s="13"/>
      <c r="B603" s="229"/>
      <c r="C603" s="230"/>
      <c r="D603" s="231" t="s">
        <v>151</v>
      </c>
      <c r="E603" s="232" t="s">
        <v>1</v>
      </c>
      <c r="F603" s="233" t="s">
        <v>679</v>
      </c>
      <c r="G603" s="230"/>
      <c r="H603" s="232" t="s">
        <v>1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9" t="s">
        <v>151</v>
      </c>
      <c r="AU603" s="239" t="s">
        <v>149</v>
      </c>
      <c r="AV603" s="13" t="s">
        <v>81</v>
      </c>
      <c r="AW603" s="13" t="s">
        <v>30</v>
      </c>
      <c r="AX603" s="13" t="s">
        <v>73</v>
      </c>
      <c r="AY603" s="239" t="s">
        <v>141</v>
      </c>
    </row>
    <row r="604" s="14" customFormat="1">
      <c r="A604" s="14"/>
      <c r="B604" s="240"/>
      <c r="C604" s="241"/>
      <c r="D604" s="231" t="s">
        <v>151</v>
      </c>
      <c r="E604" s="242" t="s">
        <v>1</v>
      </c>
      <c r="F604" s="243" t="s">
        <v>680</v>
      </c>
      <c r="G604" s="241"/>
      <c r="H604" s="244">
        <v>13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151</v>
      </c>
      <c r="AU604" s="250" t="s">
        <v>149</v>
      </c>
      <c r="AV604" s="14" t="s">
        <v>149</v>
      </c>
      <c r="AW604" s="14" t="s">
        <v>30</v>
      </c>
      <c r="AX604" s="14" t="s">
        <v>81</v>
      </c>
      <c r="AY604" s="250" t="s">
        <v>141</v>
      </c>
    </row>
    <row r="605" s="2" customFormat="1" ht="24.15" customHeight="1">
      <c r="A605" s="38"/>
      <c r="B605" s="39"/>
      <c r="C605" s="215" t="s">
        <v>681</v>
      </c>
      <c r="D605" s="215" t="s">
        <v>144</v>
      </c>
      <c r="E605" s="216" t="s">
        <v>682</v>
      </c>
      <c r="F605" s="217" t="s">
        <v>683</v>
      </c>
      <c r="G605" s="218" t="s">
        <v>162</v>
      </c>
      <c r="H605" s="219">
        <v>2</v>
      </c>
      <c r="I605" s="220"/>
      <c r="J605" s="221">
        <f>ROUND(I605*H605,2)</f>
        <v>0</v>
      </c>
      <c r="K605" s="222"/>
      <c r="L605" s="44"/>
      <c r="M605" s="223" t="s">
        <v>1</v>
      </c>
      <c r="N605" s="224" t="s">
        <v>39</v>
      </c>
      <c r="O605" s="91"/>
      <c r="P605" s="225">
        <f>O605*H605</f>
        <v>0</v>
      </c>
      <c r="Q605" s="225">
        <v>0</v>
      </c>
      <c r="R605" s="225">
        <f>Q605*H605</f>
        <v>0</v>
      </c>
      <c r="S605" s="225">
        <v>0</v>
      </c>
      <c r="T605" s="226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7" t="s">
        <v>265</v>
      </c>
      <c r="AT605" s="227" t="s">
        <v>144</v>
      </c>
      <c r="AU605" s="227" t="s">
        <v>149</v>
      </c>
      <c r="AY605" s="17" t="s">
        <v>141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7" t="s">
        <v>149</v>
      </c>
      <c r="BK605" s="228">
        <f>ROUND(I605*H605,2)</f>
        <v>0</v>
      </c>
      <c r="BL605" s="17" t="s">
        <v>265</v>
      </c>
      <c r="BM605" s="227" t="s">
        <v>684</v>
      </c>
    </row>
    <row r="606" s="14" customFormat="1">
      <c r="A606" s="14"/>
      <c r="B606" s="240"/>
      <c r="C606" s="241"/>
      <c r="D606" s="231" t="s">
        <v>151</v>
      </c>
      <c r="E606" s="242" t="s">
        <v>1</v>
      </c>
      <c r="F606" s="243" t="s">
        <v>149</v>
      </c>
      <c r="G606" s="241"/>
      <c r="H606" s="244">
        <v>2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0" t="s">
        <v>151</v>
      </c>
      <c r="AU606" s="250" t="s">
        <v>149</v>
      </c>
      <c r="AV606" s="14" t="s">
        <v>149</v>
      </c>
      <c r="AW606" s="14" t="s">
        <v>30</v>
      </c>
      <c r="AX606" s="14" t="s">
        <v>81</v>
      </c>
      <c r="AY606" s="250" t="s">
        <v>141</v>
      </c>
    </row>
    <row r="607" s="2" customFormat="1" ht="21.75" customHeight="1">
      <c r="A607" s="38"/>
      <c r="B607" s="39"/>
      <c r="C607" s="215" t="s">
        <v>685</v>
      </c>
      <c r="D607" s="215" t="s">
        <v>144</v>
      </c>
      <c r="E607" s="216" t="s">
        <v>686</v>
      </c>
      <c r="F607" s="217" t="s">
        <v>687</v>
      </c>
      <c r="G607" s="218" t="s">
        <v>162</v>
      </c>
      <c r="H607" s="219">
        <v>11</v>
      </c>
      <c r="I607" s="220"/>
      <c r="J607" s="221">
        <f>ROUND(I607*H607,2)</f>
        <v>0</v>
      </c>
      <c r="K607" s="222"/>
      <c r="L607" s="44"/>
      <c r="M607" s="223" t="s">
        <v>1</v>
      </c>
      <c r="N607" s="224" t="s">
        <v>39</v>
      </c>
      <c r="O607" s="91"/>
      <c r="P607" s="225">
        <f>O607*H607</f>
        <v>0</v>
      </c>
      <c r="Q607" s="225">
        <v>0.00017000000000000001</v>
      </c>
      <c r="R607" s="225">
        <f>Q607*H607</f>
        <v>0.0018700000000000001</v>
      </c>
      <c r="S607" s="225">
        <v>0</v>
      </c>
      <c r="T607" s="226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7" t="s">
        <v>265</v>
      </c>
      <c r="AT607" s="227" t="s">
        <v>144</v>
      </c>
      <c r="AU607" s="227" t="s">
        <v>149</v>
      </c>
      <c r="AY607" s="17" t="s">
        <v>141</v>
      </c>
      <c r="BE607" s="228">
        <f>IF(N607="základní",J607,0)</f>
        <v>0</v>
      </c>
      <c r="BF607" s="228">
        <f>IF(N607="snížená",J607,0)</f>
        <v>0</v>
      </c>
      <c r="BG607" s="228">
        <f>IF(N607="zákl. přenesená",J607,0)</f>
        <v>0</v>
      </c>
      <c r="BH607" s="228">
        <f>IF(N607="sníž. přenesená",J607,0)</f>
        <v>0</v>
      </c>
      <c r="BI607" s="228">
        <f>IF(N607="nulová",J607,0)</f>
        <v>0</v>
      </c>
      <c r="BJ607" s="17" t="s">
        <v>149</v>
      </c>
      <c r="BK607" s="228">
        <f>ROUND(I607*H607,2)</f>
        <v>0</v>
      </c>
      <c r="BL607" s="17" t="s">
        <v>265</v>
      </c>
      <c r="BM607" s="227" t="s">
        <v>688</v>
      </c>
    </row>
    <row r="608" s="13" customFormat="1">
      <c r="A608" s="13"/>
      <c r="B608" s="229"/>
      <c r="C608" s="230"/>
      <c r="D608" s="231" t="s">
        <v>151</v>
      </c>
      <c r="E608" s="232" t="s">
        <v>1</v>
      </c>
      <c r="F608" s="233" t="s">
        <v>689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151</v>
      </c>
      <c r="AU608" s="239" t="s">
        <v>149</v>
      </c>
      <c r="AV608" s="13" t="s">
        <v>81</v>
      </c>
      <c r="AW608" s="13" t="s">
        <v>30</v>
      </c>
      <c r="AX608" s="13" t="s">
        <v>73</v>
      </c>
      <c r="AY608" s="239" t="s">
        <v>141</v>
      </c>
    </row>
    <row r="609" s="14" customFormat="1">
      <c r="A609" s="14"/>
      <c r="B609" s="240"/>
      <c r="C609" s="241"/>
      <c r="D609" s="231" t="s">
        <v>151</v>
      </c>
      <c r="E609" s="242" t="s">
        <v>1</v>
      </c>
      <c r="F609" s="243" t="s">
        <v>690</v>
      </c>
      <c r="G609" s="241"/>
      <c r="H609" s="244">
        <v>11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151</v>
      </c>
      <c r="AU609" s="250" t="s">
        <v>149</v>
      </c>
      <c r="AV609" s="14" t="s">
        <v>149</v>
      </c>
      <c r="AW609" s="14" t="s">
        <v>30</v>
      </c>
      <c r="AX609" s="14" t="s">
        <v>81</v>
      </c>
      <c r="AY609" s="250" t="s">
        <v>141</v>
      </c>
    </row>
    <row r="610" s="2" customFormat="1" ht="21.75" customHeight="1">
      <c r="A610" s="38"/>
      <c r="B610" s="39"/>
      <c r="C610" s="215" t="s">
        <v>691</v>
      </c>
      <c r="D610" s="215" t="s">
        <v>144</v>
      </c>
      <c r="E610" s="216" t="s">
        <v>692</v>
      </c>
      <c r="F610" s="217" t="s">
        <v>693</v>
      </c>
      <c r="G610" s="218" t="s">
        <v>660</v>
      </c>
      <c r="H610" s="219">
        <v>1</v>
      </c>
      <c r="I610" s="220"/>
      <c r="J610" s="221">
        <f>ROUND(I610*H610,2)</f>
        <v>0</v>
      </c>
      <c r="K610" s="222"/>
      <c r="L610" s="44"/>
      <c r="M610" s="223" t="s">
        <v>1</v>
      </c>
      <c r="N610" s="224" t="s">
        <v>39</v>
      </c>
      <c r="O610" s="91"/>
      <c r="P610" s="225">
        <f>O610*H610</f>
        <v>0</v>
      </c>
      <c r="Q610" s="225">
        <v>0.00021000000000000001</v>
      </c>
      <c r="R610" s="225">
        <f>Q610*H610</f>
        <v>0.00021000000000000001</v>
      </c>
      <c r="S610" s="225">
        <v>0</v>
      </c>
      <c r="T610" s="22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265</v>
      </c>
      <c r="AT610" s="227" t="s">
        <v>144</v>
      </c>
      <c r="AU610" s="227" t="s">
        <v>149</v>
      </c>
      <c r="AY610" s="17" t="s">
        <v>141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149</v>
      </c>
      <c r="BK610" s="228">
        <f>ROUND(I610*H610,2)</f>
        <v>0</v>
      </c>
      <c r="BL610" s="17" t="s">
        <v>265</v>
      </c>
      <c r="BM610" s="227" t="s">
        <v>694</v>
      </c>
    </row>
    <row r="611" s="13" customFormat="1">
      <c r="A611" s="13"/>
      <c r="B611" s="229"/>
      <c r="C611" s="230"/>
      <c r="D611" s="231" t="s">
        <v>151</v>
      </c>
      <c r="E611" s="232" t="s">
        <v>1</v>
      </c>
      <c r="F611" s="233" t="s">
        <v>695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151</v>
      </c>
      <c r="AU611" s="239" t="s">
        <v>149</v>
      </c>
      <c r="AV611" s="13" t="s">
        <v>81</v>
      </c>
      <c r="AW611" s="13" t="s">
        <v>30</v>
      </c>
      <c r="AX611" s="13" t="s">
        <v>73</v>
      </c>
      <c r="AY611" s="239" t="s">
        <v>141</v>
      </c>
    </row>
    <row r="612" s="14" customFormat="1">
      <c r="A612" s="14"/>
      <c r="B612" s="240"/>
      <c r="C612" s="241"/>
      <c r="D612" s="231" t="s">
        <v>151</v>
      </c>
      <c r="E612" s="242" t="s">
        <v>1</v>
      </c>
      <c r="F612" s="243" t="s">
        <v>81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151</v>
      </c>
      <c r="AU612" s="250" t="s">
        <v>149</v>
      </c>
      <c r="AV612" s="14" t="s">
        <v>149</v>
      </c>
      <c r="AW612" s="14" t="s">
        <v>30</v>
      </c>
      <c r="AX612" s="14" t="s">
        <v>81</v>
      </c>
      <c r="AY612" s="250" t="s">
        <v>141</v>
      </c>
    </row>
    <row r="613" s="2" customFormat="1" ht="21.75" customHeight="1">
      <c r="A613" s="38"/>
      <c r="B613" s="39"/>
      <c r="C613" s="215" t="s">
        <v>696</v>
      </c>
      <c r="D613" s="215" t="s">
        <v>144</v>
      </c>
      <c r="E613" s="216" t="s">
        <v>697</v>
      </c>
      <c r="F613" s="217" t="s">
        <v>698</v>
      </c>
      <c r="G613" s="218" t="s">
        <v>162</v>
      </c>
      <c r="H613" s="219">
        <v>5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</v>
      </c>
      <c r="R613" s="225">
        <f>Q613*H613</f>
        <v>0</v>
      </c>
      <c r="S613" s="225">
        <v>0.00052999999999999998</v>
      </c>
      <c r="T613" s="226">
        <f>S613*H613</f>
        <v>0.00265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265</v>
      </c>
      <c r="AT613" s="227" t="s">
        <v>144</v>
      </c>
      <c r="AU613" s="227" t="s">
        <v>149</v>
      </c>
      <c r="AY613" s="17" t="s">
        <v>141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149</v>
      </c>
      <c r="BK613" s="228">
        <f>ROUND(I613*H613,2)</f>
        <v>0</v>
      </c>
      <c r="BL613" s="17" t="s">
        <v>265</v>
      </c>
      <c r="BM613" s="227" t="s">
        <v>699</v>
      </c>
    </row>
    <row r="614" s="13" customFormat="1">
      <c r="A614" s="13"/>
      <c r="B614" s="229"/>
      <c r="C614" s="230"/>
      <c r="D614" s="231" t="s">
        <v>151</v>
      </c>
      <c r="E614" s="232" t="s">
        <v>1</v>
      </c>
      <c r="F614" s="233" t="s">
        <v>700</v>
      </c>
      <c r="G614" s="230"/>
      <c r="H614" s="232" t="s">
        <v>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151</v>
      </c>
      <c r="AU614" s="239" t="s">
        <v>149</v>
      </c>
      <c r="AV614" s="13" t="s">
        <v>81</v>
      </c>
      <c r="AW614" s="13" t="s">
        <v>30</v>
      </c>
      <c r="AX614" s="13" t="s">
        <v>73</v>
      </c>
      <c r="AY614" s="239" t="s">
        <v>141</v>
      </c>
    </row>
    <row r="615" s="14" customFormat="1">
      <c r="A615" s="14"/>
      <c r="B615" s="240"/>
      <c r="C615" s="241"/>
      <c r="D615" s="231" t="s">
        <v>151</v>
      </c>
      <c r="E615" s="242" t="s">
        <v>1</v>
      </c>
      <c r="F615" s="243" t="s">
        <v>701</v>
      </c>
      <c r="G615" s="241"/>
      <c r="H615" s="244">
        <v>4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151</v>
      </c>
      <c r="AU615" s="250" t="s">
        <v>149</v>
      </c>
      <c r="AV615" s="14" t="s">
        <v>149</v>
      </c>
      <c r="AW615" s="14" t="s">
        <v>30</v>
      </c>
      <c r="AX615" s="14" t="s">
        <v>73</v>
      </c>
      <c r="AY615" s="250" t="s">
        <v>141</v>
      </c>
    </row>
    <row r="616" s="13" customFormat="1">
      <c r="A616" s="13"/>
      <c r="B616" s="229"/>
      <c r="C616" s="230"/>
      <c r="D616" s="231" t="s">
        <v>151</v>
      </c>
      <c r="E616" s="232" t="s">
        <v>1</v>
      </c>
      <c r="F616" s="233" t="s">
        <v>702</v>
      </c>
      <c r="G616" s="230"/>
      <c r="H616" s="232" t="s">
        <v>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151</v>
      </c>
      <c r="AU616" s="239" t="s">
        <v>149</v>
      </c>
      <c r="AV616" s="13" t="s">
        <v>81</v>
      </c>
      <c r="AW616" s="13" t="s">
        <v>30</v>
      </c>
      <c r="AX616" s="13" t="s">
        <v>73</v>
      </c>
      <c r="AY616" s="239" t="s">
        <v>141</v>
      </c>
    </row>
    <row r="617" s="14" customFormat="1">
      <c r="A617" s="14"/>
      <c r="B617" s="240"/>
      <c r="C617" s="241"/>
      <c r="D617" s="231" t="s">
        <v>151</v>
      </c>
      <c r="E617" s="242" t="s">
        <v>1</v>
      </c>
      <c r="F617" s="243" t="s">
        <v>81</v>
      </c>
      <c r="G617" s="241"/>
      <c r="H617" s="244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151</v>
      </c>
      <c r="AU617" s="250" t="s">
        <v>149</v>
      </c>
      <c r="AV617" s="14" t="s">
        <v>149</v>
      </c>
      <c r="AW617" s="14" t="s">
        <v>30</v>
      </c>
      <c r="AX617" s="14" t="s">
        <v>73</v>
      </c>
      <c r="AY617" s="250" t="s">
        <v>141</v>
      </c>
    </row>
    <row r="618" s="15" customFormat="1">
      <c r="A618" s="15"/>
      <c r="B618" s="262"/>
      <c r="C618" s="263"/>
      <c r="D618" s="231" t="s">
        <v>151</v>
      </c>
      <c r="E618" s="264" t="s">
        <v>1</v>
      </c>
      <c r="F618" s="265" t="s">
        <v>173</v>
      </c>
      <c r="G618" s="263"/>
      <c r="H618" s="266">
        <v>5</v>
      </c>
      <c r="I618" s="267"/>
      <c r="J618" s="263"/>
      <c r="K618" s="263"/>
      <c r="L618" s="268"/>
      <c r="M618" s="269"/>
      <c r="N618" s="270"/>
      <c r="O618" s="270"/>
      <c r="P618" s="270"/>
      <c r="Q618" s="270"/>
      <c r="R618" s="270"/>
      <c r="S618" s="270"/>
      <c r="T618" s="271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72" t="s">
        <v>151</v>
      </c>
      <c r="AU618" s="272" t="s">
        <v>149</v>
      </c>
      <c r="AV618" s="15" t="s">
        <v>148</v>
      </c>
      <c r="AW618" s="15" t="s">
        <v>30</v>
      </c>
      <c r="AX618" s="15" t="s">
        <v>81</v>
      </c>
      <c r="AY618" s="272" t="s">
        <v>141</v>
      </c>
    </row>
    <row r="619" s="2" customFormat="1" ht="24.15" customHeight="1">
      <c r="A619" s="38"/>
      <c r="B619" s="39"/>
      <c r="C619" s="215" t="s">
        <v>703</v>
      </c>
      <c r="D619" s="215" t="s">
        <v>144</v>
      </c>
      <c r="E619" s="216" t="s">
        <v>704</v>
      </c>
      <c r="F619" s="217" t="s">
        <v>705</v>
      </c>
      <c r="G619" s="218" t="s">
        <v>162</v>
      </c>
      <c r="H619" s="219">
        <v>3</v>
      </c>
      <c r="I619" s="220"/>
      <c r="J619" s="221">
        <f>ROUND(I619*H619,2)</f>
        <v>0</v>
      </c>
      <c r="K619" s="222"/>
      <c r="L619" s="44"/>
      <c r="M619" s="223" t="s">
        <v>1</v>
      </c>
      <c r="N619" s="224" t="s">
        <v>39</v>
      </c>
      <c r="O619" s="91"/>
      <c r="P619" s="225">
        <f>O619*H619</f>
        <v>0</v>
      </c>
      <c r="Q619" s="225">
        <v>0</v>
      </c>
      <c r="R619" s="225">
        <f>Q619*H619</f>
        <v>0</v>
      </c>
      <c r="S619" s="225">
        <v>0.00511</v>
      </c>
      <c r="T619" s="226">
        <f>S619*H619</f>
        <v>0.01533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265</v>
      </c>
      <c r="AT619" s="227" t="s">
        <v>144</v>
      </c>
      <c r="AU619" s="227" t="s">
        <v>149</v>
      </c>
      <c r="AY619" s="17" t="s">
        <v>141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149</v>
      </c>
      <c r="BK619" s="228">
        <f>ROUND(I619*H619,2)</f>
        <v>0</v>
      </c>
      <c r="BL619" s="17" t="s">
        <v>265</v>
      </c>
      <c r="BM619" s="227" t="s">
        <v>706</v>
      </c>
    </row>
    <row r="620" s="13" customFormat="1">
      <c r="A620" s="13"/>
      <c r="B620" s="229"/>
      <c r="C620" s="230"/>
      <c r="D620" s="231" t="s">
        <v>151</v>
      </c>
      <c r="E620" s="232" t="s">
        <v>1</v>
      </c>
      <c r="F620" s="233" t="s">
        <v>707</v>
      </c>
      <c r="G620" s="230"/>
      <c r="H620" s="232" t="s">
        <v>1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151</v>
      </c>
      <c r="AU620" s="239" t="s">
        <v>149</v>
      </c>
      <c r="AV620" s="13" t="s">
        <v>81</v>
      </c>
      <c r="AW620" s="13" t="s">
        <v>30</v>
      </c>
      <c r="AX620" s="13" t="s">
        <v>73</v>
      </c>
      <c r="AY620" s="239" t="s">
        <v>141</v>
      </c>
    </row>
    <row r="621" s="14" customFormat="1">
      <c r="A621" s="14"/>
      <c r="B621" s="240"/>
      <c r="C621" s="241"/>
      <c r="D621" s="231" t="s">
        <v>151</v>
      </c>
      <c r="E621" s="242" t="s">
        <v>1</v>
      </c>
      <c r="F621" s="243" t="s">
        <v>81</v>
      </c>
      <c r="G621" s="241"/>
      <c r="H621" s="244">
        <v>1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151</v>
      </c>
      <c r="AU621" s="250" t="s">
        <v>149</v>
      </c>
      <c r="AV621" s="14" t="s">
        <v>149</v>
      </c>
      <c r="AW621" s="14" t="s">
        <v>30</v>
      </c>
      <c r="AX621" s="14" t="s">
        <v>73</v>
      </c>
      <c r="AY621" s="250" t="s">
        <v>141</v>
      </c>
    </row>
    <row r="622" s="13" customFormat="1">
      <c r="A622" s="13"/>
      <c r="B622" s="229"/>
      <c r="C622" s="230"/>
      <c r="D622" s="231" t="s">
        <v>151</v>
      </c>
      <c r="E622" s="232" t="s">
        <v>1</v>
      </c>
      <c r="F622" s="233" t="s">
        <v>708</v>
      </c>
      <c r="G622" s="230"/>
      <c r="H622" s="232" t="s">
        <v>1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9" t="s">
        <v>151</v>
      </c>
      <c r="AU622" s="239" t="s">
        <v>149</v>
      </c>
      <c r="AV622" s="13" t="s">
        <v>81</v>
      </c>
      <c r="AW622" s="13" t="s">
        <v>30</v>
      </c>
      <c r="AX622" s="13" t="s">
        <v>73</v>
      </c>
      <c r="AY622" s="239" t="s">
        <v>141</v>
      </c>
    </row>
    <row r="623" s="14" customFormat="1">
      <c r="A623" s="14"/>
      <c r="B623" s="240"/>
      <c r="C623" s="241"/>
      <c r="D623" s="231" t="s">
        <v>151</v>
      </c>
      <c r="E623" s="242" t="s">
        <v>1</v>
      </c>
      <c r="F623" s="243" t="s">
        <v>149</v>
      </c>
      <c r="G623" s="241"/>
      <c r="H623" s="244">
        <v>2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151</v>
      </c>
      <c r="AU623" s="250" t="s">
        <v>149</v>
      </c>
      <c r="AV623" s="14" t="s">
        <v>149</v>
      </c>
      <c r="AW623" s="14" t="s">
        <v>30</v>
      </c>
      <c r="AX623" s="14" t="s">
        <v>73</v>
      </c>
      <c r="AY623" s="250" t="s">
        <v>141</v>
      </c>
    </row>
    <row r="624" s="15" customFormat="1">
      <c r="A624" s="15"/>
      <c r="B624" s="262"/>
      <c r="C624" s="263"/>
      <c r="D624" s="231" t="s">
        <v>151</v>
      </c>
      <c r="E624" s="264" t="s">
        <v>1</v>
      </c>
      <c r="F624" s="265" t="s">
        <v>173</v>
      </c>
      <c r="G624" s="263"/>
      <c r="H624" s="266">
        <v>3</v>
      </c>
      <c r="I624" s="267"/>
      <c r="J624" s="263"/>
      <c r="K624" s="263"/>
      <c r="L624" s="268"/>
      <c r="M624" s="269"/>
      <c r="N624" s="270"/>
      <c r="O624" s="270"/>
      <c r="P624" s="270"/>
      <c r="Q624" s="270"/>
      <c r="R624" s="270"/>
      <c r="S624" s="270"/>
      <c r="T624" s="271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T624" s="272" t="s">
        <v>151</v>
      </c>
      <c r="AU624" s="272" t="s">
        <v>149</v>
      </c>
      <c r="AV624" s="15" t="s">
        <v>148</v>
      </c>
      <c r="AW624" s="15" t="s">
        <v>30</v>
      </c>
      <c r="AX624" s="15" t="s">
        <v>81</v>
      </c>
      <c r="AY624" s="272" t="s">
        <v>141</v>
      </c>
    </row>
    <row r="625" s="2" customFormat="1" ht="24.15" customHeight="1">
      <c r="A625" s="38"/>
      <c r="B625" s="39"/>
      <c r="C625" s="215" t="s">
        <v>709</v>
      </c>
      <c r="D625" s="215" t="s">
        <v>144</v>
      </c>
      <c r="E625" s="216" t="s">
        <v>710</v>
      </c>
      <c r="F625" s="217" t="s">
        <v>711</v>
      </c>
      <c r="G625" s="218" t="s">
        <v>162</v>
      </c>
      <c r="H625" s="219">
        <v>1</v>
      </c>
      <c r="I625" s="220"/>
      <c r="J625" s="221">
        <f>ROUND(I625*H625,2)</f>
        <v>0</v>
      </c>
      <c r="K625" s="222"/>
      <c r="L625" s="44"/>
      <c r="M625" s="223" t="s">
        <v>1</v>
      </c>
      <c r="N625" s="224" t="s">
        <v>39</v>
      </c>
      <c r="O625" s="91"/>
      <c r="P625" s="225">
        <f>O625*H625</f>
        <v>0</v>
      </c>
      <c r="Q625" s="225">
        <v>0.00076999999999999996</v>
      </c>
      <c r="R625" s="225">
        <f>Q625*H625</f>
        <v>0.00076999999999999996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265</v>
      </c>
      <c r="AT625" s="227" t="s">
        <v>144</v>
      </c>
      <c r="AU625" s="227" t="s">
        <v>149</v>
      </c>
      <c r="AY625" s="17" t="s">
        <v>141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149</v>
      </c>
      <c r="BK625" s="228">
        <f>ROUND(I625*H625,2)</f>
        <v>0</v>
      </c>
      <c r="BL625" s="17" t="s">
        <v>265</v>
      </c>
      <c r="BM625" s="227" t="s">
        <v>712</v>
      </c>
    </row>
    <row r="626" s="13" customFormat="1">
      <c r="A626" s="13"/>
      <c r="B626" s="229"/>
      <c r="C626" s="230"/>
      <c r="D626" s="231" t="s">
        <v>151</v>
      </c>
      <c r="E626" s="232" t="s">
        <v>1</v>
      </c>
      <c r="F626" s="233" t="s">
        <v>713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151</v>
      </c>
      <c r="AU626" s="239" t="s">
        <v>149</v>
      </c>
      <c r="AV626" s="13" t="s">
        <v>81</v>
      </c>
      <c r="AW626" s="13" t="s">
        <v>30</v>
      </c>
      <c r="AX626" s="13" t="s">
        <v>73</v>
      </c>
      <c r="AY626" s="239" t="s">
        <v>141</v>
      </c>
    </row>
    <row r="627" s="14" customFormat="1">
      <c r="A627" s="14"/>
      <c r="B627" s="240"/>
      <c r="C627" s="241"/>
      <c r="D627" s="231" t="s">
        <v>151</v>
      </c>
      <c r="E627" s="242" t="s">
        <v>1</v>
      </c>
      <c r="F627" s="243" t="s">
        <v>81</v>
      </c>
      <c r="G627" s="241"/>
      <c r="H627" s="244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151</v>
      </c>
      <c r="AU627" s="250" t="s">
        <v>149</v>
      </c>
      <c r="AV627" s="14" t="s">
        <v>149</v>
      </c>
      <c r="AW627" s="14" t="s">
        <v>30</v>
      </c>
      <c r="AX627" s="14" t="s">
        <v>73</v>
      </c>
      <c r="AY627" s="250" t="s">
        <v>141</v>
      </c>
    </row>
    <row r="628" s="15" customFormat="1">
      <c r="A628" s="15"/>
      <c r="B628" s="262"/>
      <c r="C628" s="263"/>
      <c r="D628" s="231" t="s">
        <v>151</v>
      </c>
      <c r="E628" s="264" t="s">
        <v>1</v>
      </c>
      <c r="F628" s="265" t="s">
        <v>173</v>
      </c>
      <c r="G628" s="263"/>
      <c r="H628" s="266">
        <v>1</v>
      </c>
      <c r="I628" s="267"/>
      <c r="J628" s="263"/>
      <c r="K628" s="263"/>
      <c r="L628" s="268"/>
      <c r="M628" s="269"/>
      <c r="N628" s="270"/>
      <c r="O628" s="270"/>
      <c r="P628" s="270"/>
      <c r="Q628" s="270"/>
      <c r="R628" s="270"/>
      <c r="S628" s="270"/>
      <c r="T628" s="271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72" t="s">
        <v>151</v>
      </c>
      <c r="AU628" s="272" t="s">
        <v>149</v>
      </c>
      <c r="AV628" s="15" t="s">
        <v>148</v>
      </c>
      <c r="AW628" s="15" t="s">
        <v>30</v>
      </c>
      <c r="AX628" s="15" t="s">
        <v>81</v>
      </c>
      <c r="AY628" s="272" t="s">
        <v>141</v>
      </c>
    </row>
    <row r="629" s="2" customFormat="1" ht="24.15" customHeight="1">
      <c r="A629" s="38"/>
      <c r="B629" s="39"/>
      <c r="C629" s="215" t="s">
        <v>714</v>
      </c>
      <c r="D629" s="215" t="s">
        <v>144</v>
      </c>
      <c r="E629" s="216" t="s">
        <v>715</v>
      </c>
      <c r="F629" s="217" t="s">
        <v>716</v>
      </c>
      <c r="G629" s="218" t="s">
        <v>162</v>
      </c>
      <c r="H629" s="219">
        <v>8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0.00027999999999999998</v>
      </c>
      <c r="R629" s="225">
        <f>Q629*H629</f>
        <v>0.0022399999999999998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265</v>
      </c>
      <c r="AT629" s="227" t="s">
        <v>144</v>
      </c>
      <c r="AU629" s="227" t="s">
        <v>149</v>
      </c>
      <c r="AY629" s="17" t="s">
        <v>141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149</v>
      </c>
      <c r="BK629" s="228">
        <f>ROUND(I629*H629,2)</f>
        <v>0</v>
      </c>
      <c r="BL629" s="17" t="s">
        <v>265</v>
      </c>
      <c r="BM629" s="227" t="s">
        <v>717</v>
      </c>
    </row>
    <row r="630" s="13" customFormat="1">
      <c r="A630" s="13"/>
      <c r="B630" s="229"/>
      <c r="C630" s="230"/>
      <c r="D630" s="231" t="s">
        <v>151</v>
      </c>
      <c r="E630" s="232" t="s">
        <v>1</v>
      </c>
      <c r="F630" s="233" t="s">
        <v>718</v>
      </c>
      <c r="G630" s="230"/>
      <c r="H630" s="232" t="s">
        <v>1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9" t="s">
        <v>151</v>
      </c>
      <c r="AU630" s="239" t="s">
        <v>149</v>
      </c>
      <c r="AV630" s="13" t="s">
        <v>81</v>
      </c>
      <c r="AW630" s="13" t="s">
        <v>30</v>
      </c>
      <c r="AX630" s="13" t="s">
        <v>73</v>
      </c>
      <c r="AY630" s="239" t="s">
        <v>141</v>
      </c>
    </row>
    <row r="631" s="14" customFormat="1">
      <c r="A631" s="14"/>
      <c r="B631" s="240"/>
      <c r="C631" s="241"/>
      <c r="D631" s="231" t="s">
        <v>151</v>
      </c>
      <c r="E631" s="242" t="s">
        <v>1</v>
      </c>
      <c r="F631" s="243" t="s">
        <v>719</v>
      </c>
      <c r="G631" s="241"/>
      <c r="H631" s="244">
        <v>8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0" t="s">
        <v>151</v>
      </c>
      <c r="AU631" s="250" t="s">
        <v>149</v>
      </c>
      <c r="AV631" s="14" t="s">
        <v>149</v>
      </c>
      <c r="AW631" s="14" t="s">
        <v>30</v>
      </c>
      <c r="AX631" s="14" t="s">
        <v>81</v>
      </c>
      <c r="AY631" s="250" t="s">
        <v>141</v>
      </c>
    </row>
    <row r="632" s="2" customFormat="1" ht="21.75" customHeight="1">
      <c r="A632" s="38"/>
      <c r="B632" s="39"/>
      <c r="C632" s="215" t="s">
        <v>720</v>
      </c>
      <c r="D632" s="215" t="s">
        <v>144</v>
      </c>
      <c r="E632" s="216" t="s">
        <v>721</v>
      </c>
      <c r="F632" s="217" t="s">
        <v>722</v>
      </c>
      <c r="G632" s="218" t="s">
        <v>162</v>
      </c>
      <c r="H632" s="219">
        <v>6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39</v>
      </c>
      <c r="O632" s="91"/>
      <c r="P632" s="225">
        <f>O632*H632</f>
        <v>0</v>
      </c>
      <c r="Q632" s="225">
        <v>2.0000000000000002E-05</v>
      </c>
      <c r="R632" s="225">
        <f>Q632*H632</f>
        <v>0.00012000000000000002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265</v>
      </c>
      <c r="AT632" s="227" t="s">
        <v>144</v>
      </c>
      <c r="AU632" s="227" t="s">
        <v>149</v>
      </c>
      <c r="AY632" s="17" t="s">
        <v>141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149</v>
      </c>
      <c r="BK632" s="228">
        <f>ROUND(I632*H632,2)</f>
        <v>0</v>
      </c>
      <c r="BL632" s="17" t="s">
        <v>265</v>
      </c>
      <c r="BM632" s="227" t="s">
        <v>723</v>
      </c>
    </row>
    <row r="633" s="13" customFormat="1">
      <c r="A633" s="13"/>
      <c r="B633" s="229"/>
      <c r="C633" s="230"/>
      <c r="D633" s="231" t="s">
        <v>151</v>
      </c>
      <c r="E633" s="232" t="s">
        <v>1</v>
      </c>
      <c r="F633" s="233" t="s">
        <v>724</v>
      </c>
      <c r="G633" s="230"/>
      <c r="H633" s="232" t="s">
        <v>1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9" t="s">
        <v>151</v>
      </c>
      <c r="AU633" s="239" t="s">
        <v>149</v>
      </c>
      <c r="AV633" s="13" t="s">
        <v>81</v>
      </c>
      <c r="AW633" s="13" t="s">
        <v>30</v>
      </c>
      <c r="AX633" s="13" t="s">
        <v>73</v>
      </c>
      <c r="AY633" s="239" t="s">
        <v>141</v>
      </c>
    </row>
    <row r="634" s="14" customFormat="1">
      <c r="A634" s="14"/>
      <c r="B634" s="240"/>
      <c r="C634" s="241"/>
      <c r="D634" s="231" t="s">
        <v>151</v>
      </c>
      <c r="E634" s="242" t="s">
        <v>1</v>
      </c>
      <c r="F634" s="243" t="s">
        <v>725</v>
      </c>
      <c r="G634" s="241"/>
      <c r="H634" s="244">
        <v>6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151</v>
      </c>
      <c r="AU634" s="250" t="s">
        <v>149</v>
      </c>
      <c r="AV634" s="14" t="s">
        <v>149</v>
      </c>
      <c r="AW634" s="14" t="s">
        <v>30</v>
      </c>
      <c r="AX634" s="14" t="s">
        <v>73</v>
      </c>
      <c r="AY634" s="250" t="s">
        <v>141</v>
      </c>
    </row>
    <row r="635" s="15" customFormat="1">
      <c r="A635" s="15"/>
      <c r="B635" s="262"/>
      <c r="C635" s="263"/>
      <c r="D635" s="231" t="s">
        <v>151</v>
      </c>
      <c r="E635" s="264" t="s">
        <v>1</v>
      </c>
      <c r="F635" s="265" t="s">
        <v>173</v>
      </c>
      <c r="G635" s="263"/>
      <c r="H635" s="266">
        <v>6</v>
      </c>
      <c r="I635" s="267"/>
      <c r="J635" s="263"/>
      <c r="K635" s="263"/>
      <c r="L635" s="268"/>
      <c r="M635" s="269"/>
      <c r="N635" s="270"/>
      <c r="O635" s="270"/>
      <c r="P635" s="270"/>
      <c r="Q635" s="270"/>
      <c r="R635" s="270"/>
      <c r="S635" s="270"/>
      <c r="T635" s="271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72" t="s">
        <v>151</v>
      </c>
      <c r="AU635" s="272" t="s">
        <v>149</v>
      </c>
      <c r="AV635" s="15" t="s">
        <v>148</v>
      </c>
      <c r="AW635" s="15" t="s">
        <v>30</v>
      </c>
      <c r="AX635" s="15" t="s">
        <v>81</v>
      </c>
      <c r="AY635" s="272" t="s">
        <v>141</v>
      </c>
    </row>
    <row r="636" s="2" customFormat="1" ht="24.15" customHeight="1">
      <c r="A636" s="38"/>
      <c r="B636" s="39"/>
      <c r="C636" s="251" t="s">
        <v>726</v>
      </c>
      <c r="D636" s="251" t="s">
        <v>154</v>
      </c>
      <c r="E636" s="252" t="s">
        <v>727</v>
      </c>
      <c r="F636" s="253" t="s">
        <v>728</v>
      </c>
      <c r="G636" s="254" t="s">
        <v>162</v>
      </c>
      <c r="H636" s="255">
        <v>6</v>
      </c>
      <c r="I636" s="256"/>
      <c r="J636" s="257">
        <f>ROUND(I636*H636,2)</f>
        <v>0</v>
      </c>
      <c r="K636" s="258"/>
      <c r="L636" s="259"/>
      <c r="M636" s="260" t="s">
        <v>1</v>
      </c>
      <c r="N636" s="261" t="s">
        <v>39</v>
      </c>
      <c r="O636" s="91"/>
      <c r="P636" s="225">
        <f>O636*H636</f>
        <v>0</v>
      </c>
      <c r="Q636" s="225">
        <v>0.00010000000000000001</v>
      </c>
      <c r="R636" s="225">
        <f>Q636*H636</f>
        <v>0.00060000000000000006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348</v>
      </c>
      <c r="AT636" s="227" t="s">
        <v>154</v>
      </c>
      <c r="AU636" s="227" t="s">
        <v>149</v>
      </c>
      <c r="AY636" s="17" t="s">
        <v>141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149</v>
      </c>
      <c r="BK636" s="228">
        <f>ROUND(I636*H636,2)</f>
        <v>0</v>
      </c>
      <c r="BL636" s="17" t="s">
        <v>265</v>
      </c>
      <c r="BM636" s="227" t="s">
        <v>729</v>
      </c>
    </row>
    <row r="637" s="2" customFormat="1" ht="21.75" customHeight="1">
      <c r="A637" s="38"/>
      <c r="B637" s="39"/>
      <c r="C637" s="215" t="s">
        <v>730</v>
      </c>
      <c r="D637" s="215" t="s">
        <v>144</v>
      </c>
      <c r="E637" s="216" t="s">
        <v>731</v>
      </c>
      <c r="F637" s="217" t="s">
        <v>732</v>
      </c>
      <c r="G637" s="218" t="s">
        <v>177</v>
      </c>
      <c r="H637" s="219">
        <v>38.5</v>
      </c>
      <c r="I637" s="220"/>
      <c r="J637" s="221">
        <f>ROUND(I637*H637,2)</f>
        <v>0</v>
      </c>
      <c r="K637" s="222"/>
      <c r="L637" s="44"/>
      <c r="M637" s="223" t="s">
        <v>1</v>
      </c>
      <c r="N637" s="224" t="s">
        <v>39</v>
      </c>
      <c r="O637" s="91"/>
      <c r="P637" s="225">
        <f>O637*H637</f>
        <v>0</v>
      </c>
      <c r="Q637" s="225">
        <v>1.0000000000000001E-05</v>
      </c>
      <c r="R637" s="225">
        <f>Q637*H637</f>
        <v>0.00038500000000000003</v>
      </c>
      <c r="S637" s="225">
        <v>0</v>
      </c>
      <c r="T637" s="22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265</v>
      </c>
      <c r="AT637" s="227" t="s">
        <v>144</v>
      </c>
      <c r="AU637" s="227" t="s">
        <v>149</v>
      </c>
      <c r="AY637" s="17" t="s">
        <v>141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149</v>
      </c>
      <c r="BK637" s="228">
        <f>ROUND(I637*H637,2)</f>
        <v>0</v>
      </c>
      <c r="BL637" s="17" t="s">
        <v>265</v>
      </c>
      <c r="BM637" s="227" t="s">
        <v>733</v>
      </c>
    </row>
    <row r="638" s="14" customFormat="1">
      <c r="A638" s="14"/>
      <c r="B638" s="240"/>
      <c r="C638" s="241"/>
      <c r="D638" s="231" t="s">
        <v>151</v>
      </c>
      <c r="E638" s="242" t="s">
        <v>1</v>
      </c>
      <c r="F638" s="243" t="s">
        <v>384</v>
      </c>
      <c r="G638" s="241"/>
      <c r="H638" s="244">
        <v>38.5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151</v>
      </c>
      <c r="AU638" s="250" t="s">
        <v>149</v>
      </c>
      <c r="AV638" s="14" t="s">
        <v>149</v>
      </c>
      <c r="AW638" s="14" t="s">
        <v>30</v>
      </c>
      <c r="AX638" s="14" t="s">
        <v>81</v>
      </c>
      <c r="AY638" s="250" t="s">
        <v>141</v>
      </c>
    </row>
    <row r="639" s="2" customFormat="1" ht="24.15" customHeight="1">
      <c r="A639" s="38"/>
      <c r="B639" s="39"/>
      <c r="C639" s="215" t="s">
        <v>734</v>
      </c>
      <c r="D639" s="215" t="s">
        <v>144</v>
      </c>
      <c r="E639" s="216" t="s">
        <v>735</v>
      </c>
      <c r="F639" s="217" t="s">
        <v>736</v>
      </c>
      <c r="G639" s="218" t="s">
        <v>177</v>
      </c>
      <c r="H639" s="219">
        <v>38.5</v>
      </c>
      <c r="I639" s="220"/>
      <c r="J639" s="221">
        <f>ROUND(I639*H639,2)</f>
        <v>0</v>
      </c>
      <c r="K639" s="222"/>
      <c r="L639" s="44"/>
      <c r="M639" s="223" t="s">
        <v>1</v>
      </c>
      <c r="N639" s="224" t="s">
        <v>39</v>
      </c>
      <c r="O639" s="91"/>
      <c r="P639" s="225">
        <f>O639*H639</f>
        <v>0</v>
      </c>
      <c r="Q639" s="225">
        <v>2.0000000000000002E-05</v>
      </c>
      <c r="R639" s="225">
        <f>Q639*H639</f>
        <v>0.00077000000000000007</v>
      </c>
      <c r="S639" s="225">
        <v>0</v>
      </c>
      <c r="T639" s="226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7" t="s">
        <v>265</v>
      </c>
      <c r="AT639" s="227" t="s">
        <v>144</v>
      </c>
      <c r="AU639" s="227" t="s">
        <v>149</v>
      </c>
      <c r="AY639" s="17" t="s">
        <v>141</v>
      </c>
      <c r="BE639" s="228">
        <f>IF(N639="základní",J639,0)</f>
        <v>0</v>
      </c>
      <c r="BF639" s="228">
        <f>IF(N639="snížená",J639,0)</f>
        <v>0</v>
      </c>
      <c r="BG639" s="228">
        <f>IF(N639="zákl. přenesená",J639,0)</f>
        <v>0</v>
      </c>
      <c r="BH639" s="228">
        <f>IF(N639="sníž. přenesená",J639,0)</f>
        <v>0</v>
      </c>
      <c r="BI639" s="228">
        <f>IF(N639="nulová",J639,0)</f>
        <v>0</v>
      </c>
      <c r="BJ639" s="17" t="s">
        <v>149</v>
      </c>
      <c r="BK639" s="228">
        <f>ROUND(I639*H639,2)</f>
        <v>0</v>
      </c>
      <c r="BL639" s="17" t="s">
        <v>265</v>
      </c>
      <c r="BM639" s="227" t="s">
        <v>737</v>
      </c>
    </row>
    <row r="640" s="14" customFormat="1">
      <c r="A640" s="14"/>
      <c r="B640" s="240"/>
      <c r="C640" s="241"/>
      <c r="D640" s="231" t="s">
        <v>151</v>
      </c>
      <c r="E640" s="242" t="s">
        <v>1</v>
      </c>
      <c r="F640" s="243" t="s">
        <v>384</v>
      </c>
      <c r="G640" s="241"/>
      <c r="H640" s="244">
        <v>38.5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151</v>
      </c>
      <c r="AU640" s="250" t="s">
        <v>149</v>
      </c>
      <c r="AV640" s="14" t="s">
        <v>149</v>
      </c>
      <c r="AW640" s="14" t="s">
        <v>30</v>
      </c>
      <c r="AX640" s="14" t="s">
        <v>81</v>
      </c>
      <c r="AY640" s="250" t="s">
        <v>141</v>
      </c>
    </row>
    <row r="641" s="2" customFormat="1" ht="24.15" customHeight="1">
      <c r="A641" s="38"/>
      <c r="B641" s="39"/>
      <c r="C641" s="215" t="s">
        <v>738</v>
      </c>
      <c r="D641" s="215" t="s">
        <v>144</v>
      </c>
      <c r="E641" s="216" t="s">
        <v>739</v>
      </c>
      <c r="F641" s="217" t="s">
        <v>740</v>
      </c>
      <c r="G641" s="218" t="s">
        <v>147</v>
      </c>
      <c r="H641" s="219">
        <v>0.053999999999999999</v>
      </c>
      <c r="I641" s="220"/>
      <c r="J641" s="221">
        <f>ROUND(I641*H641,2)</f>
        <v>0</v>
      </c>
      <c r="K641" s="222"/>
      <c r="L641" s="44"/>
      <c r="M641" s="223" t="s">
        <v>1</v>
      </c>
      <c r="N641" s="224" t="s">
        <v>39</v>
      </c>
      <c r="O641" s="91"/>
      <c r="P641" s="225">
        <f>O641*H641</f>
        <v>0</v>
      </c>
      <c r="Q641" s="225">
        <v>0</v>
      </c>
      <c r="R641" s="225">
        <f>Q641*H641</f>
        <v>0</v>
      </c>
      <c r="S641" s="225">
        <v>0</v>
      </c>
      <c r="T641" s="226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27" t="s">
        <v>265</v>
      </c>
      <c r="AT641" s="227" t="s">
        <v>144</v>
      </c>
      <c r="AU641" s="227" t="s">
        <v>149</v>
      </c>
      <c r="AY641" s="17" t="s">
        <v>141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17" t="s">
        <v>149</v>
      </c>
      <c r="BK641" s="228">
        <f>ROUND(I641*H641,2)</f>
        <v>0</v>
      </c>
      <c r="BL641" s="17" t="s">
        <v>265</v>
      </c>
      <c r="BM641" s="227" t="s">
        <v>741</v>
      </c>
    </row>
    <row r="642" s="2" customFormat="1" ht="33" customHeight="1">
      <c r="A642" s="38"/>
      <c r="B642" s="39"/>
      <c r="C642" s="215" t="s">
        <v>742</v>
      </c>
      <c r="D642" s="215" t="s">
        <v>144</v>
      </c>
      <c r="E642" s="216" t="s">
        <v>743</v>
      </c>
      <c r="F642" s="217" t="s">
        <v>744</v>
      </c>
      <c r="G642" s="218" t="s">
        <v>147</v>
      </c>
      <c r="H642" s="219">
        <v>0.108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0</v>
      </c>
      <c r="R642" s="225">
        <f>Q642*H642</f>
        <v>0</v>
      </c>
      <c r="S642" s="225">
        <v>0</v>
      </c>
      <c r="T642" s="22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265</v>
      </c>
      <c r="AT642" s="227" t="s">
        <v>144</v>
      </c>
      <c r="AU642" s="227" t="s">
        <v>149</v>
      </c>
      <c r="AY642" s="17" t="s">
        <v>141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149</v>
      </c>
      <c r="BK642" s="228">
        <f>ROUND(I642*H642,2)</f>
        <v>0</v>
      </c>
      <c r="BL642" s="17" t="s">
        <v>265</v>
      </c>
      <c r="BM642" s="227" t="s">
        <v>745</v>
      </c>
    </row>
    <row r="643" s="14" customFormat="1">
      <c r="A643" s="14"/>
      <c r="B643" s="240"/>
      <c r="C643" s="241"/>
      <c r="D643" s="231" t="s">
        <v>151</v>
      </c>
      <c r="E643" s="241"/>
      <c r="F643" s="243" t="s">
        <v>746</v>
      </c>
      <c r="G643" s="241"/>
      <c r="H643" s="244">
        <v>0.108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0" t="s">
        <v>151</v>
      </c>
      <c r="AU643" s="250" t="s">
        <v>149</v>
      </c>
      <c r="AV643" s="14" t="s">
        <v>149</v>
      </c>
      <c r="AW643" s="14" t="s">
        <v>4</v>
      </c>
      <c r="AX643" s="14" t="s">
        <v>81</v>
      </c>
      <c r="AY643" s="250" t="s">
        <v>141</v>
      </c>
    </row>
    <row r="644" s="12" customFormat="1" ht="22.8" customHeight="1">
      <c r="A644" s="12"/>
      <c r="B644" s="199"/>
      <c r="C644" s="200"/>
      <c r="D644" s="201" t="s">
        <v>72</v>
      </c>
      <c r="E644" s="213" t="s">
        <v>747</v>
      </c>
      <c r="F644" s="213" t="s">
        <v>748</v>
      </c>
      <c r="G644" s="200"/>
      <c r="H644" s="200"/>
      <c r="I644" s="203"/>
      <c r="J644" s="214">
        <f>BK644</f>
        <v>0</v>
      </c>
      <c r="K644" s="200"/>
      <c r="L644" s="205"/>
      <c r="M644" s="206"/>
      <c r="N644" s="207"/>
      <c r="O644" s="207"/>
      <c r="P644" s="208">
        <f>SUM(P645:P655)</f>
        <v>0</v>
      </c>
      <c r="Q644" s="207"/>
      <c r="R644" s="208">
        <f>SUM(R645:R655)</f>
        <v>0.00086000000000000009</v>
      </c>
      <c r="S644" s="207"/>
      <c r="T644" s="209">
        <f>SUM(T645:T655)</f>
        <v>0.020209999999999999</v>
      </c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R644" s="210" t="s">
        <v>149</v>
      </c>
      <c r="AT644" s="211" t="s">
        <v>72</v>
      </c>
      <c r="AU644" s="211" t="s">
        <v>81</v>
      </c>
      <c r="AY644" s="210" t="s">
        <v>141</v>
      </c>
      <c r="BK644" s="212">
        <f>SUM(BK645:BK655)</f>
        <v>0</v>
      </c>
    </row>
    <row r="645" s="2" customFormat="1" ht="24.15" customHeight="1">
      <c r="A645" s="38"/>
      <c r="B645" s="39"/>
      <c r="C645" s="215" t="s">
        <v>749</v>
      </c>
      <c r="D645" s="215" t="s">
        <v>144</v>
      </c>
      <c r="E645" s="216" t="s">
        <v>750</v>
      </c>
      <c r="F645" s="217" t="s">
        <v>751</v>
      </c>
      <c r="G645" s="218" t="s">
        <v>177</v>
      </c>
      <c r="H645" s="219">
        <v>3</v>
      </c>
      <c r="I645" s="220"/>
      <c r="J645" s="221">
        <f>ROUND(I645*H645,2)</f>
        <v>0</v>
      </c>
      <c r="K645" s="222"/>
      <c r="L645" s="44"/>
      <c r="M645" s="223" t="s">
        <v>1</v>
      </c>
      <c r="N645" s="224" t="s">
        <v>39</v>
      </c>
      <c r="O645" s="91"/>
      <c r="P645" s="225">
        <f>O645*H645</f>
        <v>0</v>
      </c>
      <c r="Q645" s="225">
        <v>0.00024000000000000001</v>
      </c>
      <c r="R645" s="225">
        <f>Q645*H645</f>
        <v>0.00072000000000000005</v>
      </c>
      <c r="S645" s="225">
        <v>0.0047299999999999998</v>
      </c>
      <c r="T645" s="226">
        <f>S645*H645</f>
        <v>0.01419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7" t="s">
        <v>265</v>
      </c>
      <c r="AT645" s="227" t="s">
        <v>144</v>
      </c>
      <c r="AU645" s="227" t="s">
        <v>149</v>
      </c>
      <c r="AY645" s="17" t="s">
        <v>141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17" t="s">
        <v>149</v>
      </c>
      <c r="BK645" s="228">
        <f>ROUND(I645*H645,2)</f>
        <v>0</v>
      </c>
      <c r="BL645" s="17" t="s">
        <v>265</v>
      </c>
      <c r="BM645" s="227" t="s">
        <v>752</v>
      </c>
    </row>
    <row r="646" s="14" customFormat="1">
      <c r="A646" s="14"/>
      <c r="B646" s="240"/>
      <c r="C646" s="241"/>
      <c r="D646" s="231" t="s">
        <v>151</v>
      </c>
      <c r="E646" s="242" t="s">
        <v>1</v>
      </c>
      <c r="F646" s="243" t="s">
        <v>142</v>
      </c>
      <c r="G646" s="241"/>
      <c r="H646" s="244">
        <v>3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0" t="s">
        <v>151</v>
      </c>
      <c r="AU646" s="250" t="s">
        <v>149</v>
      </c>
      <c r="AV646" s="14" t="s">
        <v>149</v>
      </c>
      <c r="AW646" s="14" t="s">
        <v>30</v>
      </c>
      <c r="AX646" s="14" t="s">
        <v>81</v>
      </c>
      <c r="AY646" s="250" t="s">
        <v>141</v>
      </c>
    </row>
    <row r="647" s="2" customFormat="1" ht="24.15" customHeight="1">
      <c r="A647" s="38"/>
      <c r="B647" s="39"/>
      <c r="C647" s="215" t="s">
        <v>753</v>
      </c>
      <c r="D647" s="215" t="s">
        <v>144</v>
      </c>
      <c r="E647" s="216" t="s">
        <v>754</v>
      </c>
      <c r="F647" s="217" t="s">
        <v>755</v>
      </c>
      <c r="G647" s="218" t="s">
        <v>756</v>
      </c>
      <c r="H647" s="219">
        <v>1</v>
      </c>
      <c r="I647" s="220"/>
      <c r="J647" s="221">
        <f>ROUND(I647*H647,2)</f>
        <v>0</v>
      </c>
      <c r="K647" s="222"/>
      <c r="L647" s="44"/>
      <c r="M647" s="223" t="s">
        <v>1</v>
      </c>
      <c r="N647" s="224" t="s">
        <v>39</v>
      </c>
      <c r="O647" s="91"/>
      <c r="P647" s="225">
        <f>O647*H647</f>
        <v>0</v>
      </c>
      <c r="Q647" s="225">
        <v>0</v>
      </c>
      <c r="R647" s="225">
        <f>Q647*H647</f>
        <v>0</v>
      </c>
      <c r="S647" s="225">
        <v>0.00513</v>
      </c>
      <c r="T647" s="226">
        <f>S647*H647</f>
        <v>0.00513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7" t="s">
        <v>265</v>
      </c>
      <c r="AT647" s="227" t="s">
        <v>144</v>
      </c>
      <c r="AU647" s="227" t="s">
        <v>149</v>
      </c>
      <c r="AY647" s="17" t="s">
        <v>141</v>
      </c>
      <c r="BE647" s="228">
        <f>IF(N647="základní",J647,0)</f>
        <v>0</v>
      </c>
      <c r="BF647" s="228">
        <f>IF(N647="snížená",J647,0)</f>
        <v>0</v>
      </c>
      <c r="BG647" s="228">
        <f>IF(N647="zákl. přenesená",J647,0)</f>
        <v>0</v>
      </c>
      <c r="BH647" s="228">
        <f>IF(N647="sníž. přenesená",J647,0)</f>
        <v>0</v>
      </c>
      <c r="BI647" s="228">
        <f>IF(N647="nulová",J647,0)</f>
        <v>0</v>
      </c>
      <c r="BJ647" s="17" t="s">
        <v>149</v>
      </c>
      <c r="BK647" s="228">
        <f>ROUND(I647*H647,2)</f>
        <v>0</v>
      </c>
      <c r="BL647" s="17" t="s">
        <v>265</v>
      </c>
      <c r="BM647" s="227" t="s">
        <v>757</v>
      </c>
    </row>
    <row r="648" s="2" customFormat="1" ht="16.5" customHeight="1">
      <c r="A648" s="38"/>
      <c r="B648" s="39"/>
      <c r="C648" s="215" t="s">
        <v>758</v>
      </c>
      <c r="D648" s="215" t="s">
        <v>144</v>
      </c>
      <c r="E648" s="216" t="s">
        <v>759</v>
      </c>
      <c r="F648" s="217" t="s">
        <v>760</v>
      </c>
      <c r="G648" s="218" t="s">
        <v>162</v>
      </c>
      <c r="H648" s="219">
        <v>1</v>
      </c>
      <c r="I648" s="220"/>
      <c r="J648" s="221">
        <f>ROUND(I648*H648,2)</f>
        <v>0</v>
      </c>
      <c r="K648" s="222"/>
      <c r="L648" s="44"/>
      <c r="M648" s="223" t="s">
        <v>1</v>
      </c>
      <c r="N648" s="224" t="s">
        <v>39</v>
      </c>
      <c r="O648" s="91"/>
      <c r="P648" s="225">
        <f>O648*H648</f>
        <v>0</v>
      </c>
      <c r="Q648" s="225">
        <v>0</v>
      </c>
      <c r="R648" s="225">
        <f>Q648*H648</f>
        <v>0</v>
      </c>
      <c r="S648" s="225">
        <v>0.00088999999999999995</v>
      </c>
      <c r="T648" s="226">
        <f>S648*H648</f>
        <v>0.00088999999999999995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7" t="s">
        <v>265</v>
      </c>
      <c r="AT648" s="227" t="s">
        <v>144</v>
      </c>
      <c r="AU648" s="227" t="s">
        <v>149</v>
      </c>
      <c r="AY648" s="17" t="s">
        <v>141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7" t="s">
        <v>149</v>
      </c>
      <c r="BK648" s="228">
        <f>ROUND(I648*H648,2)</f>
        <v>0</v>
      </c>
      <c r="BL648" s="17" t="s">
        <v>265</v>
      </c>
      <c r="BM648" s="227" t="s">
        <v>761</v>
      </c>
    </row>
    <row r="649" s="2" customFormat="1" ht="24.15" customHeight="1">
      <c r="A649" s="38"/>
      <c r="B649" s="39"/>
      <c r="C649" s="215" t="s">
        <v>762</v>
      </c>
      <c r="D649" s="215" t="s">
        <v>144</v>
      </c>
      <c r="E649" s="216" t="s">
        <v>763</v>
      </c>
      <c r="F649" s="217" t="s">
        <v>764</v>
      </c>
      <c r="G649" s="218" t="s">
        <v>660</v>
      </c>
      <c r="H649" s="219">
        <v>1</v>
      </c>
      <c r="I649" s="220"/>
      <c r="J649" s="221">
        <f>ROUND(I649*H649,2)</f>
        <v>0</v>
      </c>
      <c r="K649" s="222"/>
      <c r="L649" s="44"/>
      <c r="M649" s="223" t="s">
        <v>1</v>
      </c>
      <c r="N649" s="224" t="s">
        <v>39</v>
      </c>
      <c r="O649" s="91"/>
      <c r="P649" s="225">
        <f>O649*H649</f>
        <v>0</v>
      </c>
      <c r="Q649" s="225">
        <v>9.0000000000000006E-05</v>
      </c>
      <c r="R649" s="225">
        <f>Q649*H649</f>
        <v>9.0000000000000006E-05</v>
      </c>
      <c r="S649" s="225">
        <v>0</v>
      </c>
      <c r="T649" s="226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265</v>
      </c>
      <c r="AT649" s="227" t="s">
        <v>144</v>
      </c>
      <c r="AU649" s="227" t="s">
        <v>149</v>
      </c>
      <c r="AY649" s="17" t="s">
        <v>141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149</v>
      </c>
      <c r="BK649" s="228">
        <f>ROUND(I649*H649,2)</f>
        <v>0</v>
      </c>
      <c r="BL649" s="17" t="s">
        <v>265</v>
      </c>
      <c r="BM649" s="227" t="s">
        <v>765</v>
      </c>
    </row>
    <row r="650" s="13" customFormat="1">
      <c r="A650" s="13"/>
      <c r="B650" s="229"/>
      <c r="C650" s="230"/>
      <c r="D650" s="231" t="s">
        <v>151</v>
      </c>
      <c r="E650" s="232" t="s">
        <v>1</v>
      </c>
      <c r="F650" s="233" t="s">
        <v>766</v>
      </c>
      <c r="G650" s="230"/>
      <c r="H650" s="232" t="s">
        <v>1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9" t="s">
        <v>151</v>
      </c>
      <c r="AU650" s="239" t="s">
        <v>149</v>
      </c>
      <c r="AV650" s="13" t="s">
        <v>81</v>
      </c>
      <c r="AW650" s="13" t="s">
        <v>30</v>
      </c>
      <c r="AX650" s="13" t="s">
        <v>73</v>
      </c>
      <c r="AY650" s="239" t="s">
        <v>141</v>
      </c>
    </row>
    <row r="651" s="14" customFormat="1">
      <c r="A651" s="14"/>
      <c r="B651" s="240"/>
      <c r="C651" s="241"/>
      <c r="D651" s="231" t="s">
        <v>151</v>
      </c>
      <c r="E651" s="242" t="s">
        <v>1</v>
      </c>
      <c r="F651" s="243" t="s">
        <v>81</v>
      </c>
      <c r="G651" s="241"/>
      <c r="H651" s="244">
        <v>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151</v>
      </c>
      <c r="AU651" s="250" t="s">
        <v>149</v>
      </c>
      <c r="AV651" s="14" t="s">
        <v>149</v>
      </c>
      <c r="AW651" s="14" t="s">
        <v>30</v>
      </c>
      <c r="AX651" s="14" t="s">
        <v>81</v>
      </c>
      <c r="AY651" s="250" t="s">
        <v>141</v>
      </c>
    </row>
    <row r="652" s="2" customFormat="1" ht="16.5" customHeight="1">
      <c r="A652" s="38"/>
      <c r="B652" s="39"/>
      <c r="C652" s="251" t="s">
        <v>767</v>
      </c>
      <c r="D652" s="251" t="s">
        <v>154</v>
      </c>
      <c r="E652" s="252" t="s">
        <v>768</v>
      </c>
      <c r="F652" s="253" t="s">
        <v>769</v>
      </c>
      <c r="G652" s="254" t="s">
        <v>162</v>
      </c>
      <c r="H652" s="255">
        <v>1</v>
      </c>
      <c r="I652" s="256"/>
      <c r="J652" s="257">
        <f>ROUND(I652*H652,2)</f>
        <v>0</v>
      </c>
      <c r="K652" s="258"/>
      <c r="L652" s="259"/>
      <c r="M652" s="260" t="s">
        <v>1</v>
      </c>
      <c r="N652" s="261" t="s">
        <v>39</v>
      </c>
      <c r="O652" s="91"/>
      <c r="P652" s="225">
        <f>O652*H652</f>
        <v>0</v>
      </c>
      <c r="Q652" s="225">
        <v>5.0000000000000002E-05</v>
      </c>
      <c r="R652" s="225">
        <f>Q652*H652</f>
        <v>5.0000000000000002E-05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348</v>
      </c>
      <c r="AT652" s="227" t="s">
        <v>154</v>
      </c>
      <c r="AU652" s="227" t="s">
        <v>149</v>
      </c>
      <c r="AY652" s="17" t="s">
        <v>141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149</v>
      </c>
      <c r="BK652" s="228">
        <f>ROUND(I652*H652,2)</f>
        <v>0</v>
      </c>
      <c r="BL652" s="17" t="s">
        <v>265</v>
      </c>
      <c r="BM652" s="227" t="s">
        <v>770</v>
      </c>
    </row>
    <row r="653" s="2" customFormat="1" ht="24.15" customHeight="1">
      <c r="A653" s="38"/>
      <c r="B653" s="39"/>
      <c r="C653" s="215" t="s">
        <v>771</v>
      </c>
      <c r="D653" s="215" t="s">
        <v>144</v>
      </c>
      <c r="E653" s="216" t="s">
        <v>772</v>
      </c>
      <c r="F653" s="217" t="s">
        <v>773</v>
      </c>
      <c r="G653" s="218" t="s">
        <v>147</v>
      </c>
      <c r="H653" s="219">
        <v>0.001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0</v>
      </c>
      <c r="R653" s="225">
        <f>Q653*H653</f>
        <v>0</v>
      </c>
      <c r="S653" s="225">
        <v>0</v>
      </c>
      <c r="T653" s="226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265</v>
      </c>
      <c r="AT653" s="227" t="s">
        <v>144</v>
      </c>
      <c r="AU653" s="227" t="s">
        <v>149</v>
      </c>
      <c r="AY653" s="17" t="s">
        <v>141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149</v>
      </c>
      <c r="BK653" s="228">
        <f>ROUND(I653*H653,2)</f>
        <v>0</v>
      </c>
      <c r="BL653" s="17" t="s">
        <v>265</v>
      </c>
      <c r="BM653" s="227" t="s">
        <v>774</v>
      </c>
    </row>
    <row r="654" s="2" customFormat="1" ht="33" customHeight="1">
      <c r="A654" s="38"/>
      <c r="B654" s="39"/>
      <c r="C654" s="215" t="s">
        <v>775</v>
      </c>
      <c r="D654" s="215" t="s">
        <v>144</v>
      </c>
      <c r="E654" s="216" t="s">
        <v>776</v>
      </c>
      <c r="F654" s="217" t="s">
        <v>777</v>
      </c>
      <c r="G654" s="218" t="s">
        <v>147</v>
      </c>
      <c r="H654" s="219">
        <v>0.002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39</v>
      </c>
      <c r="O654" s="91"/>
      <c r="P654" s="225">
        <f>O654*H654</f>
        <v>0</v>
      </c>
      <c r="Q654" s="225">
        <v>0</v>
      </c>
      <c r="R654" s="225">
        <f>Q654*H654</f>
        <v>0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265</v>
      </c>
      <c r="AT654" s="227" t="s">
        <v>144</v>
      </c>
      <c r="AU654" s="227" t="s">
        <v>149</v>
      </c>
      <c r="AY654" s="17" t="s">
        <v>141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149</v>
      </c>
      <c r="BK654" s="228">
        <f>ROUND(I654*H654,2)</f>
        <v>0</v>
      </c>
      <c r="BL654" s="17" t="s">
        <v>265</v>
      </c>
      <c r="BM654" s="227" t="s">
        <v>778</v>
      </c>
    </row>
    <row r="655" s="14" customFormat="1">
      <c r="A655" s="14"/>
      <c r="B655" s="240"/>
      <c r="C655" s="241"/>
      <c r="D655" s="231" t="s">
        <v>151</v>
      </c>
      <c r="E655" s="241"/>
      <c r="F655" s="243" t="s">
        <v>779</v>
      </c>
      <c r="G655" s="241"/>
      <c r="H655" s="244">
        <v>0.002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151</v>
      </c>
      <c r="AU655" s="250" t="s">
        <v>149</v>
      </c>
      <c r="AV655" s="14" t="s">
        <v>149</v>
      </c>
      <c r="AW655" s="14" t="s">
        <v>4</v>
      </c>
      <c r="AX655" s="14" t="s">
        <v>81</v>
      </c>
      <c r="AY655" s="250" t="s">
        <v>141</v>
      </c>
    </row>
    <row r="656" s="12" customFormat="1" ht="22.8" customHeight="1">
      <c r="A656" s="12"/>
      <c r="B656" s="199"/>
      <c r="C656" s="200"/>
      <c r="D656" s="201" t="s">
        <v>72</v>
      </c>
      <c r="E656" s="213" t="s">
        <v>780</v>
      </c>
      <c r="F656" s="213" t="s">
        <v>781</v>
      </c>
      <c r="G656" s="200"/>
      <c r="H656" s="200"/>
      <c r="I656" s="203"/>
      <c r="J656" s="214">
        <f>BK656</f>
        <v>0</v>
      </c>
      <c r="K656" s="200"/>
      <c r="L656" s="205"/>
      <c r="M656" s="206"/>
      <c r="N656" s="207"/>
      <c r="O656" s="207"/>
      <c r="P656" s="208">
        <f>SUM(P657:P734)</f>
        <v>0</v>
      </c>
      <c r="Q656" s="207"/>
      <c r="R656" s="208">
        <f>SUM(R657:R734)</f>
        <v>0.17257</v>
      </c>
      <c r="S656" s="207"/>
      <c r="T656" s="209">
        <f>SUM(T657:T734)</f>
        <v>0.31570000000000004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10" t="s">
        <v>149</v>
      </c>
      <c r="AT656" s="211" t="s">
        <v>72</v>
      </c>
      <c r="AU656" s="211" t="s">
        <v>81</v>
      </c>
      <c r="AY656" s="210" t="s">
        <v>141</v>
      </c>
      <c r="BK656" s="212">
        <f>SUM(BK657:BK734)</f>
        <v>0</v>
      </c>
    </row>
    <row r="657" s="2" customFormat="1" ht="16.5" customHeight="1">
      <c r="A657" s="38"/>
      <c r="B657" s="39"/>
      <c r="C657" s="215" t="s">
        <v>782</v>
      </c>
      <c r="D657" s="215" t="s">
        <v>144</v>
      </c>
      <c r="E657" s="216" t="s">
        <v>783</v>
      </c>
      <c r="F657" s="217" t="s">
        <v>784</v>
      </c>
      <c r="G657" s="218" t="s">
        <v>660</v>
      </c>
      <c r="H657" s="219">
        <v>1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39</v>
      </c>
      <c r="O657" s="91"/>
      <c r="P657" s="225">
        <f>O657*H657</f>
        <v>0</v>
      </c>
      <c r="Q657" s="225">
        <v>0</v>
      </c>
      <c r="R657" s="225">
        <f>Q657*H657</f>
        <v>0</v>
      </c>
      <c r="S657" s="225">
        <v>0.034200000000000001</v>
      </c>
      <c r="T657" s="226">
        <f>S657*H657</f>
        <v>0.034200000000000001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265</v>
      </c>
      <c r="AT657" s="227" t="s">
        <v>144</v>
      </c>
      <c r="AU657" s="227" t="s">
        <v>149</v>
      </c>
      <c r="AY657" s="17" t="s">
        <v>141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149</v>
      </c>
      <c r="BK657" s="228">
        <f>ROUND(I657*H657,2)</f>
        <v>0</v>
      </c>
      <c r="BL657" s="17" t="s">
        <v>265</v>
      </c>
      <c r="BM657" s="227" t="s">
        <v>785</v>
      </c>
    </row>
    <row r="658" s="2" customFormat="1" ht="21.75" customHeight="1">
      <c r="A658" s="38"/>
      <c r="B658" s="39"/>
      <c r="C658" s="215" t="s">
        <v>786</v>
      </c>
      <c r="D658" s="215" t="s">
        <v>144</v>
      </c>
      <c r="E658" s="216" t="s">
        <v>787</v>
      </c>
      <c r="F658" s="217" t="s">
        <v>788</v>
      </c>
      <c r="G658" s="218" t="s">
        <v>162</v>
      </c>
      <c r="H658" s="219">
        <v>1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39</v>
      </c>
      <c r="O658" s="91"/>
      <c r="P658" s="225">
        <f>O658*H658</f>
        <v>0</v>
      </c>
      <c r="Q658" s="225">
        <v>0.0012700000000000001</v>
      </c>
      <c r="R658" s="225">
        <f>Q658*H658</f>
        <v>0.0012700000000000001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265</v>
      </c>
      <c r="AT658" s="227" t="s">
        <v>144</v>
      </c>
      <c r="AU658" s="227" t="s">
        <v>149</v>
      </c>
      <c r="AY658" s="17" t="s">
        <v>141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149</v>
      </c>
      <c r="BK658" s="228">
        <f>ROUND(I658*H658,2)</f>
        <v>0</v>
      </c>
      <c r="BL658" s="17" t="s">
        <v>265</v>
      </c>
      <c r="BM658" s="227" t="s">
        <v>789</v>
      </c>
    </row>
    <row r="659" s="14" customFormat="1">
      <c r="A659" s="14"/>
      <c r="B659" s="240"/>
      <c r="C659" s="241"/>
      <c r="D659" s="231" t="s">
        <v>151</v>
      </c>
      <c r="E659" s="242" t="s">
        <v>1</v>
      </c>
      <c r="F659" s="243" t="s">
        <v>81</v>
      </c>
      <c r="G659" s="241"/>
      <c r="H659" s="244">
        <v>1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0" t="s">
        <v>151</v>
      </c>
      <c r="AU659" s="250" t="s">
        <v>149</v>
      </c>
      <c r="AV659" s="14" t="s">
        <v>149</v>
      </c>
      <c r="AW659" s="14" t="s">
        <v>30</v>
      </c>
      <c r="AX659" s="14" t="s">
        <v>81</v>
      </c>
      <c r="AY659" s="250" t="s">
        <v>141</v>
      </c>
    </row>
    <row r="660" s="2" customFormat="1" ht="21.75" customHeight="1">
      <c r="A660" s="38"/>
      <c r="B660" s="39"/>
      <c r="C660" s="251" t="s">
        <v>790</v>
      </c>
      <c r="D660" s="251" t="s">
        <v>154</v>
      </c>
      <c r="E660" s="252" t="s">
        <v>791</v>
      </c>
      <c r="F660" s="253" t="s">
        <v>792</v>
      </c>
      <c r="G660" s="254" t="s">
        <v>162</v>
      </c>
      <c r="H660" s="255">
        <v>1</v>
      </c>
      <c r="I660" s="256"/>
      <c r="J660" s="257">
        <f>ROUND(I660*H660,2)</f>
        <v>0</v>
      </c>
      <c r="K660" s="258"/>
      <c r="L660" s="259"/>
      <c r="M660" s="260" t="s">
        <v>1</v>
      </c>
      <c r="N660" s="261" t="s">
        <v>39</v>
      </c>
      <c r="O660" s="91"/>
      <c r="P660" s="225">
        <f>O660*H660</f>
        <v>0</v>
      </c>
      <c r="Q660" s="225">
        <v>0.023</v>
      </c>
      <c r="R660" s="225">
        <f>Q660*H660</f>
        <v>0.023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348</v>
      </c>
      <c r="AT660" s="227" t="s">
        <v>154</v>
      </c>
      <c r="AU660" s="227" t="s">
        <v>149</v>
      </c>
      <c r="AY660" s="17" t="s">
        <v>141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149</v>
      </c>
      <c r="BK660" s="228">
        <f>ROUND(I660*H660,2)</f>
        <v>0</v>
      </c>
      <c r="BL660" s="17" t="s">
        <v>265</v>
      </c>
      <c r="BM660" s="227" t="s">
        <v>793</v>
      </c>
    </row>
    <row r="661" s="14" customFormat="1">
      <c r="A661" s="14"/>
      <c r="B661" s="240"/>
      <c r="C661" s="241"/>
      <c r="D661" s="231" t="s">
        <v>151</v>
      </c>
      <c r="E661" s="242" t="s">
        <v>1</v>
      </c>
      <c r="F661" s="243" t="s">
        <v>81</v>
      </c>
      <c r="G661" s="241"/>
      <c r="H661" s="244">
        <v>1</v>
      </c>
      <c r="I661" s="245"/>
      <c r="J661" s="241"/>
      <c r="K661" s="241"/>
      <c r="L661" s="246"/>
      <c r="M661" s="247"/>
      <c r="N661" s="248"/>
      <c r="O661" s="248"/>
      <c r="P661" s="248"/>
      <c r="Q661" s="248"/>
      <c r="R661" s="248"/>
      <c r="S661" s="248"/>
      <c r="T661" s="249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0" t="s">
        <v>151</v>
      </c>
      <c r="AU661" s="250" t="s">
        <v>149</v>
      </c>
      <c r="AV661" s="14" t="s">
        <v>149</v>
      </c>
      <c r="AW661" s="14" t="s">
        <v>30</v>
      </c>
      <c r="AX661" s="14" t="s">
        <v>81</v>
      </c>
      <c r="AY661" s="250" t="s">
        <v>141</v>
      </c>
    </row>
    <row r="662" s="2" customFormat="1" ht="16.5" customHeight="1">
      <c r="A662" s="38"/>
      <c r="B662" s="39"/>
      <c r="C662" s="215" t="s">
        <v>794</v>
      </c>
      <c r="D662" s="215" t="s">
        <v>144</v>
      </c>
      <c r="E662" s="216" t="s">
        <v>795</v>
      </c>
      <c r="F662" s="217" t="s">
        <v>796</v>
      </c>
      <c r="G662" s="218" t="s">
        <v>162</v>
      </c>
      <c r="H662" s="219">
        <v>1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0</v>
      </c>
      <c r="R662" s="225">
        <f>Q662*H662</f>
        <v>0</v>
      </c>
      <c r="S662" s="225">
        <v>0</v>
      </c>
      <c r="T662" s="226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265</v>
      </c>
      <c r="AT662" s="227" t="s">
        <v>144</v>
      </c>
      <c r="AU662" s="227" t="s">
        <v>149</v>
      </c>
      <c r="AY662" s="17" t="s">
        <v>141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149</v>
      </c>
      <c r="BK662" s="228">
        <f>ROUND(I662*H662,2)</f>
        <v>0</v>
      </c>
      <c r="BL662" s="17" t="s">
        <v>265</v>
      </c>
      <c r="BM662" s="227" t="s">
        <v>797</v>
      </c>
    </row>
    <row r="663" s="2" customFormat="1" ht="21.75" customHeight="1">
      <c r="A663" s="38"/>
      <c r="B663" s="39"/>
      <c r="C663" s="251" t="s">
        <v>798</v>
      </c>
      <c r="D663" s="251" t="s">
        <v>154</v>
      </c>
      <c r="E663" s="252" t="s">
        <v>799</v>
      </c>
      <c r="F663" s="253" t="s">
        <v>800</v>
      </c>
      <c r="G663" s="254" t="s">
        <v>162</v>
      </c>
      <c r="H663" s="255">
        <v>1</v>
      </c>
      <c r="I663" s="256"/>
      <c r="J663" s="257">
        <f>ROUND(I663*H663,2)</f>
        <v>0</v>
      </c>
      <c r="K663" s="258"/>
      <c r="L663" s="259"/>
      <c r="M663" s="260" t="s">
        <v>1</v>
      </c>
      <c r="N663" s="261" t="s">
        <v>39</v>
      </c>
      <c r="O663" s="91"/>
      <c r="P663" s="225">
        <f>O663*H663</f>
        <v>0</v>
      </c>
      <c r="Q663" s="225">
        <v>0.0022000000000000001</v>
      </c>
      <c r="R663" s="225">
        <f>Q663*H663</f>
        <v>0.0022000000000000001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348</v>
      </c>
      <c r="AT663" s="227" t="s">
        <v>154</v>
      </c>
      <c r="AU663" s="227" t="s">
        <v>149</v>
      </c>
      <c r="AY663" s="17" t="s">
        <v>141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149</v>
      </c>
      <c r="BK663" s="228">
        <f>ROUND(I663*H663,2)</f>
        <v>0</v>
      </c>
      <c r="BL663" s="17" t="s">
        <v>265</v>
      </c>
      <c r="BM663" s="227" t="s">
        <v>801</v>
      </c>
    </row>
    <row r="664" s="14" customFormat="1">
      <c r="A664" s="14"/>
      <c r="B664" s="240"/>
      <c r="C664" s="241"/>
      <c r="D664" s="231" t="s">
        <v>151</v>
      </c>
      <c r="E664" s="242" t="s">
        <v>1</v>
      </c>
      <c r="F664" s="243" t="s">
        <v>81</v>
      </c>
      <c r="G664" s="241"/>
      <c r="H664" s="244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151</v>
      </c>
      <c r="AU664" s="250" t="s">
        <v>149</v>
      </c>
      <c r="AV664" s="14" t="s">
        <v>149</v>
      </c>
      <c r="AW664" s="14" t="s">
        <v>30</v>
      </c>
      <c r="AX664" s="14" t="s">
        <v>81</v>
      </c>
      <c r="AY664" s="250" t="s">
        <v>141</v>
      </c>
    </row>
    <row r="665" s="2" customFormat="1" ht="16.5" customHeight="1">
      <c r="A665" s="38"/>
      <c r="B665" s="39"/>
      <c r="C665" s="215" t="s">
        <v>802</v>
      </c>
      <c r="D665" s="215" t="s">
        <v>144</v>
      </c>
      <c r="E665" s="216" t="s">
        <v>803</v>
      </c>
      <c r="F665" s="217" t="s">
        <v>804</v>
      </c>
      <c r="G665" s="218" t="s">
        <v>660</v>
      </c>
      <c r="H665" s="219">
        <v>1</v>
      </c>
      <c r="I665" s="220"/>
      <c r="J665" s="221">
        <f>ROUND(I665*H665,2)</f>
        <v>0</v>
      </c>
      <c r="K665" s="222"/>
      <c r="L665" s="44"/>
      <c r="M665" s="223" t="s">
        <v>1</v>
      </c>
      <c r="N665" s="224" t="s">
        <v>39</v>
      </c>
      <c r="O665" s="91"/>
      <c r="P665" s="225">
        <f>O665*H665</f>
        <v>0</v>
      </c>
      <c r="Q665" s="225">
        <v>0</v>
      </c>
      <c r="R665" s="225">
        <f>Q665*H665</f>
        <v>0</v>
      </c>
      <c r="S665" s="225">
        <v>0.019460000000000002</v>
      </c>
      <c r="T665" s="226">
        <f>S665*H665</f>
        <v>0.019460000000000002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265</v>
      </c>
      <c r="AT665" s="227" t="s">
        <v>144</v>
      </c>
      <c r="AU665" s="227" t="s">
        <v>149</v>
      </c>
      <c r="AY665" s="17" t="s">
        <v>141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149</v>
      </c>
      <c r="BK665" s="228">
        <f>ROUND(I665*H665,2)</f>
        <v>0</v>
      </c>
      <c r="BL665" s="17" t="s">
        <v>265</v>
      </c>
      <c r="BM665" s="227" t="s">
        <v>805</v>
      </c>
    </row>
    <row r="666" s="2" customFormat="1" ht="21.75" customHeight="1">
      <c r="A666" s="38"/>
      <c r="B666" s="39"/>
      <c r="C666" s="215" t="s">
        <v>806</v>
      </c>
      <c r="D666" s="215" t="s">
        <v>144</v>
      </c>
      <c r="E666" s="216" t="s">
        <v>807</v>
      </c>
      <c r="F666" s="217" t="s">
        <v>808</v>
      </c>
      <c r="G666" s="218" t="s">
        <v>660</v>
      </c>
      <c r="H666" s="219">
        <v>1</v>
      </c>
      <c r="I666" s="220"/>
      <c r="J666" s="221">
        <f>ROUND(I666*H666,2)</f>
        <v>0</v>
      </c>
      <c r="K666" s="222"/>
      <c r="L666" s="44"/>
      <c r="M666" s="223" t="s">
        <v>1</v>
      </c>
      <c r="N666" s="224" t="s">
        <v>39</v>
      </c>
      <c r="O666" s="91"/>
      <c r="P666" s="225">
        <f>O666*H666</f>
        <v>0</v>
      </c>
      <c r="Q666" s="225">
        <v>0.0022300000000000002</v>
      </c>
      <c r="R666" s="225">
        <f>Q666*H666</f>
        <v>0.0022300000000000002</v>
      </c>
      <c r="S666" s="225">
        <v>0</v>
      </c>
      <c r="T666" s="226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7" t="s">
        <v>265</v>
      </c>
      <c r="AT666" s="227" t="s">
        <v>144</v>
      </c>
      <c r="AU666" s="227" t="s">
        <v>149</v>
      </c>
      <c r="AY666" s="17" t="s">
        <v>141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7" t="s">
        <v>149</v>
      </c>
      <c r="BK666" s="228">
        <f>ROUND(I666*H666,2)</f>
        <v>0</v>
      </c>
      <c r="BL666" s="17" t="s">
        <v>265</v>
      </c>
      <c r="BM666" s="227" t="s">
        <v>809</v>
      </c>
    </row>
    <row r="667" s="2" customFormat="1" ht="24.15" customHeight="1">
      <c r="A667" s="38"/>
      <c r="B667" s="39"/>
      <c r="C667" s="251" t="s">
        <v>810</v>
      </c>
      <c r="D667" s="251" t="s">
        <v>154</v>
      </c>
      <c r="E667" s="252" t="s">
        <v>811</v>
      </c>
      <c r="F667" s="253" t="s">
        <v>812</v>
      </c>
      <c r="G667" s="254" t="s">
        <v>162</v>
      </c>
      <c r="H667" s="255">
        <v>1</v>
      </c>
      <c r="I667" s="256"/>
      <c r="J667" s="257">
        <f>ROUND(I667*H667,2)</f>
        <v>0</v>
      </c>
      <c r="K667" s="258"/>
      <c r="L667" s="259"/>
      <c r="M667" s="260" t="s">
        <v>1</v>
      </c>
      <c r="N667" s="261" t="s">
        <v>39</v>
      </c>
      <c r="O667" s="91"/>
      <c r="P667" s="225">
        <f>O667*H667</f>
        <v>0</v>
      </c>
      <c r="Q667" s="225">
        <v>0.019</v>
      </c>
      <c r="R667" s="225">
        <f>Q667*H667</f>
        <v>0.019</v>
      </c>
      <c r="S667" s="225">
        <v>0</v>
      </c>
      <c r="T667" s="226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348</v>
      </c>
      <c r="AT667" s="227" t="s">
        <v>154</v>
      </c>
      <c r="AU667" s="227" t="s">
        <v>149</v>
      </c>
      <c r="AY667" s="17" t="s">
        <v>141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149</v>
      </c>
      <c r="BK667" s="228">
        <f>ROUND(I667*H667,2)</f>
        <v>0</v>
      </c>
      <c r="BL667" s="17" t="s">
        <v>265</v>
      </c>
      <c r="BM667" s="227" t="s">
        <v>813</v>
      </c>
    </row>
    <row r="668" s="14" customFormat="1">
      <c r="A668" s="14"/>
      <c r="B668" s="240"/>
      <c r="C668" s="241"/>
      <c r="D668" s="231" t="s">
        <v>151</v>
      </c>
      <c r="E668" s="242" t="s">
        <v>1</v>
      </c>
      <c r="F668" s="243" t="s">
        <v>81</v>
      </c>
      <c r="G668" s="241"/>
      <c r="H668" s="244">
        <v>1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0" t="s">
        <v>151</v>
      </c>
      <c r="AU668" s="250" t="s">
        <v>149</v>
      </c>
      <c r="AV668" s="14" t="s">
        <v>149</v>
      </c>
      <c r="AW668" s="14" t="s">
        <v>30</v>
      </c>
      <c r="AX668" s="14" t="s">
        <v>81</v>
      </c>
      <c r="AY668" s="250" t="s">
        <v>141</v>
      </c>
    </row>
    <row r="669" s="2" customFormat="1" ht="16.5" customHeight="1">
      <c r="A669" s="38"/>
      <c r="B669" s="39"/>
      <c r="C669" s="215" t="s">
        <v>814</v>
      </c>
      <c r="D669" s="215" t="s">
        <v>144</v>
      </c>
      <c r="E669" s="216" t="s">
        <v>815</v>
      </c>
      <c r="F669" s="217" t="s">
        <v>816</v>
      </c>
      <c r="G669" s="218" t="s">
        <v>660</v>
      </c>
      <c r="H669" s="219">
        <v>1</v>
      </c>
      <c r="I669" s="220"/>
      <c r="J669" s="221">
        <f>ROUND(I669*H669,2)</f>
        <v>0</v>
      </c>
      <c r="K669" s="222"/>
      <c r="L669" s="44"/>
      <c r="M669" s="223" t="s">
        <v>1</v>
      </c>
      <c r="N669" s="224" t="s">
        <v>39</v>
      </c>
      <c r="O669" s="91"/>
      <c r="P669" s="225">
        <f>O669*H669</f>
        <v>0</v>
      </c>
      <c r="Q669" s="225">
        <v>0</v>
      </c>
      <c r="R669" s="225">
        <f>Q669*H669</f>
        <v>0</v>
      </c>
      <c r="S669" s="225">
        <v>0.022499999999999999</v>
      </c>
      <c r="T669" s="226">
        <f>S669*H669</f>
        <v>0.022499999999999999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265</v>
      </c>
      <c r="AT669" s="227" t="s">
        <v>144</v>
      </c>
      <c r="AU669" s="227" t="s">
        <v>149</v>
      </c>
      <c r="AY669" s="17" t="s">
        <v>141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149</v>
      </c>
      <c r="BK669" s="228">
        <f>ROUND(I669*H669,2)</f>
        <v>0</v>
      </c>
      <c r="BL669" s="17" t="s">
        <v>265</v>
      </c>
      <c r="BM669" s="227" t="s">
        <v>817</v>
      </c>
    </row>
    <row r="670" s="2" customFormat="1" ht="16.5" customHeight="1">
      <c r="A670" s="38"/>
      <c r="B670" s="39"/>
      <c r="C670" s="215" t="s">
        <v>818</v>
      </c>
      <c r="D670" s="215" t="s">
        <v>144</v>
      </c>
      <c r="E670" s="216" t="s">
        <v>819</v>
      </c>
      <c r="F670" s="217" t="s">
        <v>820</v>
      </c>
      <c r="G670" s="218" t="s">
        <v>660</v>
      </c>
      <c r="H670" s="219">
        <v>1</v>
      </c>
      <c r="I670" s="220"/>
      <c r="J670" s="221">
        <f>ROUND(I670*H670,2)</f>
        <v>0</v>
      </c>
      <c r="K670" s="222"/>
      <c r="L670" s="44"/>
      <c r="M670" s="223" t="s">
        <v>1</v>
      </c>
      <c r="N670" s="224" t="s">
        <v>39</v>
      </c>
      <c r="O670" s="91"/>
      <c r="P670" s="225">
        <f>O670*H670</f>
        <v>0</v>
      </c>
      <c r="Q670" s="225">
        <v>0.00042000000000000002</v>
      </c>
      <c r="R670" s="225">
        <f>Q670*H670</f>
        <v>0.00042000000000000002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265</v>
      </c>
      <c r="AT670" s="227" t="s">
        <v>144</v>
      </c>
      <c r="AU670" s="227" t="s">
        <v>149</v>
      </c>
      <c r="AY670" s="17" t="s">
        <v>141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149</v>
      </c>
      <c r="BK670" s="228">
        <f>ROUND(I670*H670,2)</f>
        <v>0</v>
      </c>
      <c r="BL670" s="17" t="s">
        <v>265</v>
      </c>
      <c r="BM670" s="227" t="s">
        <v>821</v>
      </c>
    </row>
    <row r="671" s="14" customFormat="1">
      <c r="A671" s="14"/>
      <c r="B671" s="240"/>
      <c r="C671" s="241"/>
      <c r="D671" s="231" t="s">
        <v>151</v>
      </c>
      <c r="E671" s="242" t="s">
        <v>1</v>
      </c>
      <c r="F671" s="243" t="s">
        <v>81</v>
      </c>
      <c r="G671" s="241"/>
      <c r="H671" s="244">
        <v>1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0" t="s">
        <v>151</v>
      </c>
      <c r="AU671" s="250" t="s">
        <v>149</v>
      </c>
      <c r="AV671" s="14" t="s">
        <v>149</v>
      </c>
      <c r="AW671" s="14" t="s">
        <v>30</v>
      </c>
      <c r="AX671" s="14" t="s">
        <v>81</v>
      </c>
      <c r="AY671" s="250" t="s">
        <v>141</v>
      </c>
    </row>
    <row r="672" s="2" customFormat="1" ht="24.15" customHeight="1">
      <c r="A672" s="38"/>
      <c r="B672" s="39"/>
      <c r="C672" s="251" t="s">
        <v>822</v>
      </c>
      <c r="D672" s="251" t="s">
        <v>154</v>
      </c>
      <c r="E672" s="252" t="s">
        <v>823</v>
      </c>
      <c r="F672" s="253" t="s">
        <v>824</v>
      </c>
      <c r="G672" s="254" t="s">
        <v>162</v>
      </c>
      <c r="H672" s="255">
        <v>1</v>
      </c>
      <c r="I672" s="256"/>
      <c r="J672" s="257">
        <f>ROUND(I672*H672,2)</f>
        <v>0</v>
      </c>
      <c r="K672" s="258"/>
      <c r="L672" s="259"/>
      <c r="M672" s="260" t="s">
        <v>1</v>
      </c>
      <c r="N672" s="261" t="s">
        <v>39</v>
      </c>
      <c r="O672" s="91"/>
      <c r="P672" s="225">
        <f>O672*H672</f>
        <v>0</v>
      </c>
      <c r="Q672" s="225">
        <v>0.051749999999999997</v>
      </c>
      <c r="R672" s="225">
        <f>Q672*H672</f>
        <v>0.051749999999999997</v>
      </c>
      <c r="S672" s="225">
        <v>0</v>
      </c>
      <c r="T672" s="226">
        <f>S672*H672</f>
        <v>0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348</v>
      </c>
      <c r="AT672" s="227" t="s">
        <v>154</v>
      </c>
      <c r="AU672" s="227" t="s">
        <v>149</v>
      </c>
      <c r="AY672" s="17" t="s">
        <v>141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149</v>
      </c>
      <c r="BK672" s="228">
        <f>ROUND(I672*H672,2)</f>
        <v>0</v>
      </c>
      <c r="BL672" s="17" t="s">
        <v>265</v>
      </c>
      <c r="BM672" s="227" t="s">
        <v>825</v>
      </c>
    </row>
    <row r="673" s="2" customFormat="1" ht="16.5" customHeight="1">
      <c r="A673" s="38"/>
      <c r="B673" s="39"/>
      <c r="C673" s="215" t="s">
        <v>826</v>
      </c>
      <c r="D673" s="215" t="s">
        <v>144</v>
      </c>
      <c r="E673" s="216" t="s">
        <v>827</v>
      </c>
      <c r="F673" s="217" t="s">
        <v>828</v>
      </c>
      <c r="G673" s="218" t="s">
        <v>162</v>
      </c>
      <c r="H673" s="219">
        <v>1</v>
      </c>
      <c r="I673" s="220"/>
      <c r="J673" s="221">
        <f>ROUND(I673*H673,2)</f>
        <v>0</v>
      </c>
      <c r="K673" s="222"/>
      <c r="L673" s="44"/>
      <c r="M673" s="223" t="s">
        <v>1</v>
      </c>
      <c r="N673" s="224" t="s">
        <v>39</v>
      </c>
      <c r="O673" s="91"/>
      <c r="P673" s="225">
        <f>O673*H673</f>
        <v>0</v>
      </c>
      <c r="Q673" s="225">
        <v>0</v>
      </c>
      <c r="R673" s="225">
        <f>Q673*H673</f>
        <v>0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265</v>
      </c>
      <c r="AT673" s="227" t="s">
        <v>144</v>
      </c>
      <c r="AU673" s="227" t="s">
        <v>149</v>
      </c>
      <c r="AY673" s="17" t="s">
        <v>141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149</v>
      </c>
      <c r="BK673" s="228">
        <f>ROUND(I673*H673,2)</f>
        <v>0</v>
      </c>
      <c r="BL673" s="17" t="s">
        <v>265</v>
      </c>
      <c r="BM673" s="227" t="s">
        <v>829</v>
      </c>
    </row>
    <row r="674" s="2" customFormat="1" ht="21.75" customHeight="1">
      <c r="A674" s="38"/>
      <c r="B674" s="39"/>
      <c r="C674" s="251" t="s">
        <v>830</v>
      </c>
      <c r="D674" s="251" t="s">
        <v>154</v>
      </c>
      <c r="E674" s="252" t="s">
        <v>831</v>
      </c>
      <c r="F674" s="253" t="s">
        <v>832</v>
      </c>
      <c r="G674" s="254" t="s">
        <v>162</v>
      </c>
      <c r="H674" s="255">
        <v>1</v>
      </c>
      <c r="I674" s="256"/>
      <c r="J674" s="257">
        <f>ROUND(I674*H674,2)</f>
        <v>0</v>
      </c>
      <c r="K674" s="258"/>
      <c r="L674" s="259"/>
      <c r="M674" s="260" t="s">
        <v>1</v>
      </c>
      <c r="N674" s="261" t="s">
        <v>39</v>
      </c>
      <c r="O674" s="91"/>
      <c r="P674" s="225">
        <f>O674*H674</f>
        <v>0</v>
      </c>
      <c r="Q674" s="225">
        <v>0.00027</v>
      </c>
      <c r="R674" s="225">
        <f>Q674*H674</f>
        <v>0.00027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348</v>
      </c>
      <c r="AT674" s="227" t="s">
        <v>154</v>
      </c>
      <c r="AU674" s="227" t="s">
        <v>149</v>
      </c>
      <c r="AY674" s="17" t="s">
        <v>141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149</v>
      </c>
      <c r="BK674" s="228">
        <f>ROUND(I674*H674,2)</f>
        <v>0</v>
      </c>
      <c r="BL674" s="17" t="s">
        <v>265</v>
      </c>
      <c r="BM674" s="227" t="s">
        <v>833</v>
      </c>
    </row>
    <row r="675" s="14" customFormat="1">
      <c r="A675" s="14"/>
      <c r="B675" s="240"/>
      <c r="C675" s="241"/>
      <c r="D675" s="231" t="s">
        <v>151</v>
      </c>
      <c r="E675" s="242" t="s">
        <v>1</v>
      </c>
      <c r="F675" s="243" t="s">
        <v>81</v>
      </c>
      <c r="G675" s="241"/>
      <c r="H675" s="244">
        <v>1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151</v>
      </c>
      <c r="AU675" s="250" t="s">
        <v>149</v>
      </c>
      <c r="AV675" s="14" t="s">
        <v>149</v>
      </c>
      <c r="AW675" s="14" t="s">
        <v>30</v>
      </c>
      <c r="AX675" s="14" t="s">
        <v>81</v>
      </c>
      <c r="AY675" s="250" t="s">
        <v>141</v>
      </c>
    </row>
    <row r="676" s="2" customFormat="1" ht="16.5" customHeight="1">
      <c r="A676" s="38"/>
      <c r="B676" s="39"/>
      <c r="C676" s="215" t="s">
        <v>834</v>
      </c>
      <c r="D676" s="215" t="s">
        <v>144</v>
      </c>
      <c r="E676" s="216" t="s">
        <v>835</v>
      </c>
      <c r="F676" s="217" t="s">
        <v>836</v>
      </c>
      <c r="G676" s="218" t="s">
        <v>162</v>
      </c>
      <c r="H676" s="219">
        <v>1</v>
      </c>
      <c r="I676" s="220"/>
      <c r="J676" s="221">
        <f>ROUND(I676*H676,2)</f>
        <v>0</v>
      </c>
      <c r="K676" s="222"/>
      <c r="L676" s="44"/>
      <c r="M676" s="223" t="s">
        <v>1</v>
      </c>
      <c r="N676" s="224" t="s">
        <v>39</v>
      </c>
      <c r="O676" s="91"/>
      <c r="P676" s="225">
        <f>O676*H676</f>
        <v>0</v>
      </c>
      <c r="Q676" s="225">
        <v>0</v>
      </c>
      <c r="R676" s="225">
        <f>Q676*H676</f>
        <v>0</v>
      </c>
      <c r="S676" s="225">
        <v>0</v>
      </c>
      <c r="T676" s="226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7" t="s">
        <v>265</v>
      </c>
      <c r="AT676" s="227" t="s">
        <v>144</v>
      </c>
      <c r="AU676" s="227" t="s">
        <v>149</v>
      </c>
      <c r="AY676" s="17" t="s">
        <v>141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7" t="s">
        <v>149</v>
      </c>
      <c r="BK676" s="228">
        <f>ROUND(I676*H676,2)</f>
        <v>0</v>
      </c>
      <c r="BL676" s="17" t="s">
        <v>265</v>
      </c>
      <c r="BM676" s="227" t="s">
        <v>837</v>
      </c>
    </row>
    <row r="677" s="14" customFormat="1">
      <c r="A677" s="14"/>
      <c r="B677" s="240"/>
      <c r="C677" s="241"/>
      <c r="D677" s="231" t="s">
        <v>151</v>
      </c>
      <c r="E677" s="242" t="s">
        <v>1</v>
      </c>
      <c r="F677" s="243" t="s">
        <v>81</v>
      </c>
      <c r="G677" s="241"/>
      <c r="H677" s="244">
        <v>1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151</v>
      </c>
      <c r="AU677" s="250" t="s">
        <v>149</v>
      </c>
      <c r="AV677" s="14" t="s">
        <v>149</v>
      </c>
      <c r="AW677" s="14" t="s">
        <v>30</v>
      </c>
      <c r="AX677" s="14" t="s">
        <v>81</v>
      </c>
      <c r="AY677" s="250" t="s">
        <v>141</v>
      </c>
    </row>
    <row r="678" s="2" customFormat="1" ht="16.5" customHeight="1">
      <c r="A678" s="38"/>
      <c r="B678" s="39"/>
      <c r="C678" s="251" t="s">
        <v>838</v>
      </c>
      <c r="D678" s="251" t="s">
        <v>154</v>
      </c>
      <c r="E678" s="252" t="s">
        <v>839</v>
      </c>
      <c r="F678" s="253" t="s">
        <v>840</v>
      </c>
      <c r="G678" s="254" t="s">
        <v>162</v>
      </c>
      <c r="H678" s="255">
        <v>1</v>
      </c>
      <c r="I678" s="256"/>
      <c r="J678" s="257">
        <f>ROUND(I678*H678,2)</f>
        <v>0</v>
      </c>
      <c r="K678" s="258"/>
      <c r="L678" s="259"/>
      <c r="M678" s="260" t="s">
        <v>1</v>
      </c>
      <c r="N678" s="261" t="s">
        <v>39</v>
      </c>
      <c r="O678" s="91"/>
      <c r="P678" s="225">
        <f>O678*H678</f>
        <v>0</v>
      </c>
      <c r="Q678" s="225">
        <v>0.00011</v>
      </c>
      <c r="R678" s="225">
        <f>Q678*H678</f>
        <v>0.00011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348</v>
      </c>
      <c r="AT678" s="227" t="s">
        <v>154</v>
      </c>
      <c r="AU678" s="227" t="s">
        <v>149</v>
      </c>
      <c r="AY678" s="17" t="s">
        <v>141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149</v>
      </c>
      <c r="BK678" s="228">
        <f>ROUND(I678*H678,2)</f>
        <v>0</v>
      </c>
      <c r="BL678" s="17" t="s">
        <v>265</v>
      </c>
      <c r="BM678" s="227" t="s">
        <v>841</v>
      </c>
    </row>
    <row r="679" s="14" customFormat="1">
      <c r="A679" s="14"/>
      <c r="B679" s="240"/>
      <c r="C679" s="241"/>
      <c r="D679" s="231" t="s">
        <v>151</v>
      </c>
      <c r="E679" s="242" t="s">
        <v>1</v>
      </c>
      <c r="F679" s="243" t="s">
        <v>81</v>
      </c>
      <c r="G679" s="241"/>
      <c r="H679" s="244">
        <v>1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151</v>
      </c>
      <c r="AU679" s="250" t="s">
        <v>149</v>
      </c>
      <c r="AV679" s="14" t="s">
        <v>149</v>
      </c>
      <c r="AW679" s="14" t="s">
        <v>30</v>
      </c>
      <c r="AX679" s="14" t="s">
        <v>81</v>
      </c>
      <c r="AY679" s="250" t="s">
        <v>141</v>
      </c>
    </row>
    <row r="680" s="2" customFormat="1" ht="24.15" customHeight="1">
      <c r="A680" s="38"/>
      <c r="B680" s="39"/>
      <c r="C680" s="215" t="s">
        <v>842</v>
      </c>
      <c r="D680" s="215" t="s">
        <v>144</v>
      </c>
      <c r="E680" s="216" t="s">
        <v>843</v>
      </c>
      <c r="F680" s="217" t="s">
        <v>844</v>
      </c>
      <c r="G680" s="218" t="s">
        <v>660</v>
      </c>
      <c r="H680" s="219">
        <v>1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</v>
      </c>
      <c r="R680" s="225">
        <f>Q680*H680</f>
        <v>0</v>
      </c>
      <c r="S680" s="225">
        <v>0.0091999999999999998</v>
      </c>
      <c r="T680" s="226">
        <f>S680*H680</f>
        <v>0.0091999999999999998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265</v>
      </c>
      <c r="AT680" s="227" t="s">
        <v>144</v>
      </c>
      <c r="AU680" s="227" t="s">
        <v>149</v>
      </c>
      <c r="AY680" s="17" t="s">
        <v>141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149</v>
      </c>
      <c r="BK680" s="228">
        <f>ROUND(I680*H680,2)</f>
        <v>0</v>
      </c>
      <c r="BL680" s="17" t="s">
        <v>265</v>
      </c>
      <c r="BM680" s="227" t="s">
        <v>845</v>
      </c>
    </row>
    <row r="681" s="2" customFormat="1" ht="21.75" customHeight="1">
      <c r="A681" s="38"/>
      <c r="B681" s="39"/>
      <c r="C681" s="215" t="s">
        <v>846</v>
      </c>
      <c r="D681" s="215" t="s">
        <v>144</v>
      </c>
      <c r="E681" s="216" t="s">
        <v>847</v>
      </c>
      <c r="F681" s="217" t="s">
        <v>848</v>
      </c>
      <c r="G681" s="218" t="s">
        <v>660</v>
      </c>
      <c r="H681" s="219">
        <v>1</v>
      </c>
      <c r="I681" s="220"/>
      <c r="J681" s="221">
        <f>ROUND(I681*H681,2)</f>
        <v>0</v>
      </c>
      <c r="K681" s="222"/>
      <c r="L681" s="44"/>
      <c r="M681" s="223" t="s">
        <v>1</v>
      </c>
      <c r="N681" s="224" t="s">
        <v>39</v>
      </c>
      <c r="O681" s="91"/>
      <c r="P681" s="225">
        <f>O681*H681</f>
        <v>0</v>
      </c>
      <c r="Q681" s="225">
        <v>0</v>
      </c>
      <c r="R681" s="225">
        <f>Q681*H681</f>
        <v>0</v>
      </c>
      <c r="S681" s="225">
        <v>0.155</v>
      </c>
      <c r="T681" s="226">
        <f>S681*H681</f>
        <v>0.155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265</v>
      </c>
      <c r="AT681" s="227" t="s">
        <v>144</v>
      </c>
      <c r="AU681" s="227" t="s">
        <v>149</v>
      </c>
      <c r="AY681" s="17" t="s">
        <v>141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149</v>
      </c>
      <c r="BK681" s="228">
        <f>ROUND(I681*H681,2)</f>
        <v>0</v>
      </c>
      <c r="BL681" s="17" t="s">
        <v>265</v>
      </c>
      <c r="BM681" s="227" t="s">
        <v>849</v>
      </c>
    </row>
    <row r="682" s="13" customFormat="1">
      <c r="A682" s="13"/>
      <c r="B682" s="229"/>
      <c r="C682" s="230"/>
      <c r="D682" s="231" t="s">
        <v>151</v>
      </c>
      <c r="E682" s="232" t="s">
        <v>1</v>
      </c>
      <c r="F682" s="233" t="s">
        <v>279</v>
      </c>
      <c r="G682" s="230"/>
      <c r="H682" s="232" t="s">
        <v>1</v>
      </c>
      <c r="I682" s="234"/>
      <c r="J682" s="230"/>
      <c r="K682" s="230"/>
      <c r="L682" s="235"/>
      <c r="M682" s="236"/>
      <c r="N682" s="237"/>
      <c r="O682" s="237"/>
      <c r="P682" s="237"/>
      <c r="Q682" s="237"/>
      <c r="R682" s="237"/>
      <c r="S682" s="237"/>
      <c r="T682" s="238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9" t="s">
        <v>151</v>
      </c>
      <c r="AU682" s="239" t="s">
        <v>149</v>
      </c>
      <c r="AV682" s="13" t="s">
        <v>81</v>
      </c>
      <c r="AW682" s="13" t="s">
        <v>30</v>
      </c>
      <c r="AX682" s="13" t="s">
        <v>73</v>
      </c>
      <c r="AY682" s="239" t="s">
        <v>141</v>
      </c>
    </row>
    <row r="683" s="14" customFormat="1">
      <c r="A683" s="14"/>
      <c r="B683" s="240"/>
      <c r="C683" s="241"/>
      <c r="D683" s="231" t="s">
        <v>151</v>
      </c>
      <c r="E683" s="242" t="s">
        <v>1</v>
      </c>
      <c r="F683" s="243" t="s">
        <v>81</v>
      </c>
      <c r="G683" s="241"/>
      <c r="H683" s="244">
        <v>1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151</v>
      </c>
      <c r="AU683" s="250" t="s">
        <v>149</v>
      </c>
      <c r="AV683" s="14" t="s">
        <v>149</v>
      </c>
      <c r="AW683" s="14" t="s">
        <v>30</v>
      </c>
      <c r="AX683" s="14" t="s">
        <v>81</v>
      </c>
      <c r="AY683" s="250" t="s">
        <v>141</v>
      </c>
    </row>
    <row r="684" s="2" customFormat="1" ht="24.15" customHeight="1">
      <c r="A684" s="38"/>
      <c r="B684" s="39"/>
      <c r="C684" s="215" t="s">
        <v>850</v>
      </c>
      <c r="D684" s="215" t="s">
        <v>144</v>
      </c>
      <c r="E684" s="216" t="s">
        <v>851</v>
      </c>
      <c r="F684" s="217" t="s">
        <v>852</v>
      </c>
      <c r="G684" s="218" t="s">
        <v>660</v>
      </c>
      <c r="H684" s="219">
        <v>1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0.05534</v>
      </c>
      <c r="R684" s="225">
        <f>Q684*H684</f>
        <v>0.05534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265</v>
      </c>
      <c r="AT684" s="227" t="s">
        <v>144</v>
      </c>
      <c r="AU684" s="227" t="s">
        <v>149</v>
      </c>
      <c r="AY684" s="17" t="s">
        <v>141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149</v>
      </c>
      <c r="BK684" s="228">
        <f>ROUND(I684*H684,2)</f>
        <v>0</v>
      </c>
      <c r="BL684" s="17" t="s">
        <v>265</v>
      </c>
      <c r="BM684" s="227" t="s">
        <v>853</v>
      </c>
    </row>
    <row r="685" s="2" customFormat="1" ht="16.5" customHeight="1">
      <c r="A685" s="38"/>
      <c r="B685" s="39"/>
      <c r="C685" s="215" t="s">
        <v>854</v>
      </c>
      <c r="D685" s="215" t="s">
        <v>144</v>
      </c>
      <c r="E685" s="216" t="s">
        <v>855</v>
      </c>
      <c r="F685" s="217" t="s">
        <v>856</v>
      </c>
      <c r="G685" s="218" t="s">
        <v>162</v>
      </c>
      <c r="H685" s="219">
        <v>1</v>
      </c>
      <c r="I685" s="220"/>
      <c r="J685" s="221">
        <f>ROUND(I685*H685,2)</f>
        <v>0</v>
      </c>
      <c r="K685" s="222"/>
      <c r="L685" s="44"/>
      <c r="M685" s="223" t="s">
        <v>1</v>
      </c>
      <c r="N685" s="224" t="s">
        <v>39</v>
      </c>
      <c r="O685" s="91"/>
      <c r="P685" s="225">
        <f>O685*H685</f>
        <v>0</v>
      </c>
      <c r="Q685" s="225">
        <v>0.00029999999999999997</v>
      </c>
      <c r="R685" s="225">
        <f>Q685*H685</f>
        <v>0.00029999999999999997</v>
      </c>
      <c r="S685" s="225">
        <v>0</v>
      </c>
      <c r="T685" s="22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265</v>
      </c>
      <c r="AT685" s="227" t="s">
        <v>144</v>
      </c>
      <c r="AU685" s="227" t="s">
        <v>149</v>
      </c>
      <c r="AY685" s="17" t="s">
        <v>141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149</v>
      </c>
      <c r="BK685" s="228">
        <f>ROUND(I685*H685,2)</f>
        <v>0</v>
      </c>
      <c r="BL685" s="17" t="s">
        <v>265</v>
      </c>
      <c r="BM685" s="227" t="s">
        <v>857</v>
      </c>
    </row>
    <row r="686" s="2" customFormat="1" ht="24.15" customHeight="1">
      <c r="A686" s="38"/>
      <c r="B686" s="39"/>
      <c r="C686" s="215" t="s">
        <v>858</v>
      </c>
      <c r="D686" s="215" t="s">
        <v>144</v>
      </c>
      <c r="E686" s="216" t="s">
        <v>859</v>
      </c>
      <c r="F686" s="217" t="s">
        <v>860</v>
      </c>
      <c r="G686" s="218" t="s">
        <v>660</v>
      </c>
      <c r="H686" s="219">
        <v>1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0.00095</v>
      </c>
      <c r="R686" s="225">
        <f>Q686*H686</f>
        <v>0.00095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265</v>
      </c>
      <c r="AT686" s="227" t="s">
        <v>144</v>
      </c>
      <c r="AU686" s="227" t="s">
        <v>149</v>
      </c>
      <c r="AY686" s="17" t="s">
        <v>141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149</v>
      </c>
      <c r="BK686" s="228">
        <f>ROUND(I686*H686,2)</f>
        <v>0</v>
      </c>
      <c r="BL686" s="17" t="s">
        <v>265</v>
      </c>
      <c r="BM686" s="227" t="s">
        <v>861</v>
      </c>
    </row>
    <row r="687" s="13" customFormat="1">
      <c r="A687" s="13"/>
      <c r="B687" s="229"/>
      <c r="C687" s="230"/>
      <c r="D687" s="231" t="s">
        <v>151</v>
      </c>
      <c r="E687" s="232" t="s">
        <v>1</v>
      </c>
      <c r="F687" s="233" t="s">
        <v>862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151</v>
      </c>
      <c r="AU687" s="239" t="s">
        <v>149</v>
      </c>
      <c r="AV687" s="13" t="s">
        <v>81</v>
      </c>
      <c r="AW687" s="13" t="s">
        <v>30</v>
      </c>
      <c r="AX687" s="13" t="s">
        <v>73</v>
      </c>
      <c r="AY687" s="239" t="s">
        <v>141</v>
      </c>
    </row>
    <row r="688" s="14" customFormat="1">
      <c r="A688" s="14"/>
      <c r="B688" s="240"/>
      <c r="C688" s="241"/>
      <c r="D688" s="231" t="s">
        <v>151</v>
      </c>
      <c r="E688" s="242" t="s">
        <v>1</v>
      </c>
      <c r="F688" s="243" t="s">
        <v>81</v>
      </c>
      <c r="G688" s="241"/>
      <c r="H688" s="244">
        <v>1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151</v>
      </c>
      <c r="AU688" s="250" t="s">
        <v>149</v>
      </c>
      <c r="AV688" s="14" t="s">
        <v>149</v>
      </c>
      <c r="AW688" s="14" t="s">
        <v>30</v>
      </c>
      <c r="AX688" s="14" t="s">
        <v>81</v>
      </c>
      <c r="AY688" s="250" t="s">
        <v>141</v>
      </c>
    </row>
    <row r="689" s="2" customFormat="1" ht="24.15" customHeight="1">
      <c r="A689" s="38"/>
      <c r="B689" s="39"/>
      <c r="C689" s="215" t="s">
        <v>863</v>
      </c>
      <c r="D689" s="215" t="s">
        <v>144</v>
      </c>
      <c r="E689" s="216" t="s">
        <v>864</v>
      </c>
      <c r="F689" s="217" t="s">
        <v>865</v>
      </c>
      <c r="G689" s="218" t="s">
        <v>660</v>
      </c>
      <c r="H689" s="219">
        <v>1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0.00066</v>
      </c>
      <c r="R689" s="225">
        <f>Q689*H689</f>
        <v>0.00066</v>
      </c>
      <c r="S689" s="225">
        <v>0</v>
      </c>
      <c r="T689" s="226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265</v>
      </c>
      <c r="AT689" s="227" t="s">
        <v>144</v>
      </c>
      <c r="AU689" s="227" t="s">
        <v>149</v>
      </c>
      <c r="AY689" s="17" t="s">
        <v>141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149</v>
      </c>
      <c r="BK689" s="228">
        <f>ROUND(I689*H689,2)</f>
        <v>0</v>
      </c>
      <c r="BL689" s="17" t="s">
        <v>265</v>
      </c>
      <c r="BM689" s="227" t="s">
        <v>866</v>
      </c>
    </row>
    <row r="690" s="13" customFormat="1">
      <c r="A690" s="13"/>
      <c r="B690" s="229"/>
      <c r="C690" s="230"/>
      <c r="D690" s="231" t="s">
        <v>151</v>
      </c>
      <c r="E690" s="232" t="s">
        <v>1</v>
      </c>
      <c r="F690" s="233" t="s">
        <v>235</v>
      </c>
      <c r="G690" s="230"/>
      <c r="H690" s="232" t="s">
        <v>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151</v>
      </c>
      <c r="AU690" s="239" t="s">
        <v>149</v>
      </c>
      <c r="AV690" s="13" t="s">
        <v>81</v>
      </c>
      <c r="AW690" s="13" t="s">
        <v>30</v>
      </c>
      <c r="AX690" s="13" t="s">
        <v>73</v>
      </c>
      <c r="AY690" s="239" t="s">
        <v>141</v>
      </c>
    </row>
    <row r="691" s="14" customFormat="1">
      <c r="A691" s="14"/>
      <c r="B691" s="240"/>
      <c r="C691" s="241"/>
      <c r="D691" s="231" t="s">
        <v>151</v>
      </c>
      <c r="E691" s="242" t="s">
        <v>1</v>
      </c>
      <c r="F691" s="243" t="s">
        <v>81</v>
      </c>
      <c r="G691" s="241"/>
      <c r="H691" s="244">
        <v>1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0" t="s">
        <v>151</v>
      </c>
      <c r="AU691" s="250" t="s">
        <v>149</v>
      </c>
      <c r="AV691" s="14" t="s">
        <v>149</v>
      </c>
      <c r="AW691" s="14" t="s">
        <v>30</v>
      </c>
      <c r="AX691" s="14" t="s">
        <v>81</v>
      </c>
      <c r="AY691" s="250" t="s">
        <v>141</v>
      </c>
    </row>
    <row r="692" s="2" customFormat="1" ht="24.15" customHeight="1">
      <c r="A692" s="38"/>
      <c r="B692" s="39"/>
      <c r="C692" s="251" t="s">
        <v>867</v>
      </c>
      <c r="D692" s="251" t="s">
        <v>154</v>
      </c>
      <c r="E692" s="252" t="s">
        <v>868</v>
      </c>
      <c r="F692" s="253" t="s">
        <v>869</v>
      </c>
      <c r="G692" s="254" t="s">
        <v>162</v>
      </c>
      <c r="H692" s="255">
        <v>1</v>
      </c>
      <c r="I692" s="256"/>
      <c r="J692" s="257">
        <f>ROUND(I692*H692,2)</f>
        <v>0</v>
      </c>
      <c r="K692" s="258"/>
      <c r="L692" s="259"/>
      <c r="M692" s="260" t="s">
        <v>1</v>
      </c>
      <c r="N692" s="261" t="s">
        <v>39</v>
      </c>
      <c r="O692" s="91"/>
      <c r="P692" s="225">
        <f>O692*H692</f>
        <v>0</v>
      </c>
      <c r="Q692" s="225">
        <v>0.01</v>
      </c>
      <c r="R692" s="225">
        <f>Q692*H692</f>
        <v>0.01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348</v>
      </c>
      <c r="AT692" s="227" t="s">
        <v>154</v>
      </c>
      <c r="AU692" s="227" t="s">
        <v>149</v>
      </c>
      <c r="AY692" s="17" t="s">
        <v>141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149</v>
      </c>
      <c r="BK692" s="228">
        <f>ROUND(I692*H692,2)</f>
        <v>0</v>
      </c>
      <c r="BL692" s="17" t="s">
        <v>265</v>
      </c>
      <c r="BM692" s="227" t="s">
        <v>870</v>
      </c>
    </row>
    <row r="693" s="13" customFormat="1">
      <c r="A693" s="13"/>
      <c r="B693" s="229"/>
      <c r="C693" s="230"/>
      <c r="D693" s="231" t="s">
        <v>151</v>
      </c>
      <c r="E693" s="232" t="s">
        <v>1</v>
      </c>
      <c r="F693" s="233" t="s">
        <v>235</v>
      </c>
      <c r="G693" s="230"/>
      <c r="H693" s="232" t="s">
        <v>1</v>
      </c>
      <c r="I693" s="234"/>
      <c r="J693" s="230"/>
      <c r="K693" s="230"/>
      <c r="L693" s="235"/>
      <c r="M693" s="236"/>
      <c r="N693" s="237"/>
      <c r="O693" s="237"/>
      <c r="P693" s="237"/>
      <c r="Q693" s="237"/>
      <c r="R693" s="237"/>
      <c r="S693" s="237"/>
      <c r="T693" s="23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9" t="s">
        <v>151</v>
      </c>
      <c r="AU693" s="239" t="s">
        <v>149</v>
      </c>
      <c r="AV693" s="13" t="s">
        <v>81</v>
      </c>
      <c r="AW693" s="13" t="s">
        <v>30</v>
      </c>
      <c r="AX693" s="13" t="s">
        <v>73</v>
      </c>
      <c r="AY693" s="239" t="s">
        <v>141</v>
      </c>
    </row>
    <row r="694" s="14" customFormat="1">
      <c r="A694" s="14"/>
      <c r="B694" s="240"/>
      <c r="C694" s="241"/>
      <c r="D694" s="231" t="s">
        <v>151</v>
      </c>
      <c r="E694" s="242" t="s">
        <v>1</v>
      </c>
      <c r="F694" s="243" t="s">
        <v>81</v>
      </c>
      <c r="G694" s="241"/>
      <c r="H694" s="244">
        <v>1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151</v>
      </c>
      <c r="AU694" s="250" t="s">
        <v>149</v>
      </c>
      <c r="AV694" s="14" t="s">
        <v>149</v>
      </c>
      <c r="AW694" s="14" t="s">
        <v>30</v>
      </c>
      <c r="AX694" s="14" t="s">
        <v>81</v>
      </c>
      <c r="AY694" s="250" t="s">
        <v>141</v>
      </c>
    </row>
    <row r="695" s="2" customFormat="1" ht="16.5" customHeight="1">
      <c r="A695" s="38"/>
      <c r="B695" s="39"/>
      <c r="C695" s="215" t="s">
        <v>871</v>
      </c>
      <c r="D695" s="215" t="s">
        <v>144</v>
      </c>
      <c r="E695" s="216" t="s">
        <v>872</v>
      </c>
      <c r="F695" s="217" t="s">
        <v>873</v>
      </c>
      <c r="G695" s="218" t="s">
        <v>660</v>
      </c>
      <c r="H695" s="219">
        <v>1</v>
      </c>
      <c r="I695" s="220"/>
      <c r="J695" s="221">
        <f>ROUND(I695*H695,2)</f>
        <v>0</v>
      </c>
      <c r="K695" s="222"/>
      <c r="L695" s="44"/>
      <c r="M695" s="223" t="s">
        <v>1</v>
      </c>
      <c r="N695" s="224" t="s">
        <v>39</v>
      </c>
      <c r="O695" s="91"/>
      <c r="P695" s="225">
        <f>O695*H695</f>
        <v>0</v>
      </c>
      <c r="Q695" s="225">
        <v>0</v>
      </c>
      <c r="R695" s="225">
        <f>Q695*H695</f>
        <v>0</v>
      </c>
      <c r="S695" s="225">
        <v>0.067000000000000004</v>
      </c>
      <c r="T695" s="226">
        <f>S695*H695</f>
        <v>0.067000000000000004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265</v>
      </c>
      <c r="AT695" s="227" t="s">
        <v>144</v>
      </c>
      <c r="AU695" s="227" t="s">
        <v>149</v>
      </c>
      <c r="AY695" s="17" t="s">
        <v>141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149</v>
      </c>
      <c r="BK695" s="228">
        <f>ROUND(I695*H695,2)</f>
        <v>0</v>
      </c>
      <c r="BL695" s="17" t="s">
        <v>265</v>
      </c>
      <c r="BM695" s="227" t="s">
        <v>874</v>
      </c>
    </row>
    <row r="696" s="2" customFormat="1" ht="16.5" customHeight="1">
      <c r="A696" s="38"/>
      <c r="B696" s="39"/>
      <c r="C696" s="215" t="s">
        <v>875</v>
      </c>
      <c r="D696" s="215" t="s">
        <v>144</v>
      </c>
      <c r="E696" s="216" t="s">
        <v>876</v>
      </c>
      <c r="F696" s="217" t="s">
        <v>877</v>
      </c>
      <c r="G696" s="218" t="s">
        <v>660</v>
      </c>
      <c r="H696" s="219">
        <v>2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0.00012999999999999999</v>
      </c>
      <c r="R696" s="225">
        <f>Q696*H696</f>
        <v>0.00025999999999999998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265</v>
      </c>
      <c r="AT696" s="227" t="s">
        <v>144</v>
      </c>
      <c r="AU696" s="227" t="s">
        <v>149</v>
      </c>
      <c r="AY696" s="17" t="s">
        <v>141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149</v>
      </c>
      <c r="BK696" s="228">
        <f>ROUND(I696*H696,2)</f>
        <v>0</v>
      </c>
      <c r="BL696" s="17" t="s">
        <v>265</v>
      </c>
      <c r="BM696" s="227" t="s">
        <v>878</v>
      </c>
    </row>
    <row r="697" s="13" customFormat="1">
      <c r="A697" s="13"/>
      <c r="B697" s="229"/>
      <c r="C697" s="230"/>
      <c r="D697" s="231" t="s">
        <v>151</v>
      </c>
      <c r="E697" s="232" t="s">
        <v>1</v>
      </c>
      <c r="F697" s="233" t="s">
        <v>879</v>
      </c>
      <c r="G697" s="230"/>
      <c r="H697" s="232" t="s">
        <v>1</v>
      </c>
      <c r="I697" s="234"/>
      <c r="J697" s="230"/>
      <c r="K697" s="230"/>
      <c r="L697" s="235"/>
      <c r="M697" s="236"/>
      <c r="N697" s="237"/>
      <c r="O697" s="237"/>
      <c r="P697" s="237"/>
      <c r="Q697" s="237"/>
      <c r="R697" s="237"/>
      <c r="S697" s="237"/>
      <c r="T697" s="23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9" t="s">
        <v>151</v>
      </c>
      <c r="AU697" s="239" t="s">
        <v>149</v>
      </c>
      <c r="AV697" s="13" t="s">
        <v>81</v>
      </c>
      <c r="AW697" s="13" t="s">
        <v>30</v>
      </c>
      <c r="AX697" s="13" t="s">
        <v>73</v>
      </c>
      <c r="AY697" s="239" t="s">
        <v>141</v>
      </c>
    </row>
    <row r="698" s="14" customFormat="1">
      <c r="A698" s="14"/>
      <c r="B698" s="240"/>
      <c r="C698" s="241"/>
      <c r="D698" s="231" t="s">
        <v>151</v>
      </c>
      <c r="E698" s="242" t="s">
        <v>1</v>
      </c>
      <c r="F698" s="243" t="s">
        <v>308</v>
      </c>
      <c r="G698" s="241"/>
      <c r="H698" s="244">
        <v>2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151</v>
      </c>
      <c r="AU698" s="250" t="s">
        <v>149</v>
      </c>
      <c r="AV698" s="14" t="s">
        <v>149</v>
      </c>
      <c r="AW698" s="14" t="s">
        <v>30</v>
      </c>
      <c r="AX698" s="14" t="s">
        <v>81</v>
      </c>
      <c r="AY698" s="250" t="s">
        <v>141</v>
      </c>
    </row>
    <row r="699" s="2" customFormat="1" ht="24.15" customHeight="1">
      <c r="A699" s="38"/>
      <c r="B699" s="39"/>
      <c r="C699" s="251" t="s">
        <v>880</v>
      </c>
      <c r="D699" s="251" t="s">
        <v>154</v>
      </c>
      <c r="E699" s="252" t="s">
        <v>881</v>
      </c>
      <c r="F699" s="253" t="s">
        <v>882</v>
      </c>
      <c r="G699" s="254" t="s">
        <v>162</v>
      </c>
      <c r="H699" s="255">
        <v>2</v>
      </c>
      <c r="I699" s="256"/>
      <c r="J699" s="257">
        <f>ROUND(I699*H699,2)</f>
        <v>0</v>
      </c>
      <c r="K699" s="258"/>
      <c r="L699" s="259"/>
      <c r="M699" s="260" t="s">
        <v>1</v>
      </c>
      <c r="N699" s="261" t="s">
        <v>39</v>
      </c>
      <c r="O699" s="91"/>
      <c r="P699" s="225">
        <f>O699*H699</f>
        <v>0</v>
      </c>
      <c r="Q699" s="225">
        <v>0.00012999999999999999</v>
      </c>
      <c r="R699" s="225">
        <f>Q699*H699</f>
        <v>0.00025999999999999998</v>
      </c>
      <c r="S699" s="225">
        <v>0</v>
      </c>
      <c r="T699" s="226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348</v>
      </c>
      <c r="AT699" s="227" t="s">
        <v>154</v>
      </c>
      <c r="AU699" s="227" t="s">
        <v>149</v>
      </c>
      <c r="AY699" s="17" t="s">
        <v>141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149</v>
      </c>
      <c r="BK699" s="228">
        <f>ROUND(I699*H699,2)</f>
        <v>0</v>
      </c>
      <c r="BL699" s="17" t="s">
        <v>265</v>
      </c>
      <c r="BM699" s="227" t="s">
        <v>883</v>
      </c>
    </row>
    <row r="700" s="14" customFormat="1">
      <c r="A700" s="14"/>
      <c r="B700" s="240"/>
      <c r="C700" s="241"/>
      <c r="D700" s="231" t="s">
        <v>151</v>
      </c>
      <c r="E700" s="242" t="s">
        <v>1</v>
      </c>
      <c r="F700" s="243" t="s">
        <v>149</v>
      </c>
      <c r="G700" s="241"/>
      <c r="H700" s="244">
        <v>2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0" t="s">
        <v>151</v>
      </c>
      <c r="AU700" s="250" t="s">
        <v>149</v>
      </c>
      <c r="AV700" s="14" t="s">
        <v>149</v>
      </c>
      <c r="AW700" s="14" t="s">
        <v>30</v>
      </c>
      <c r="AX700" s="14" t="s">
        <v>81</v>
      </c>
      <c r="AY700" s="250" t="s">
        <v>141</v>
      </c>
    </row>
    <row r="701" s="2" customFormat="1" ht="16.5" customHeight="1">
      <c r="A701" s="38"/>
      <c r="B701" s="39"/>
      <c r="C701" s="215" t="s">
        <v>884</v>
      </c>
      <c r="D701" s="215" t="s">
        <v>144</v>
      </c>
      <c r="E701" s="216" t="s">
        <v>885</v>
      </c>
      <c r="F701" s="217" t="s">
        <v>886</v>
      </c>
      <c r="G701" s="218" t="s">
        <v>660</v>
      </c>
      <c r="H701" s="219">
        <v>3</v>
      </c>
      <c r="I701" s="220"/>
      <c r="J701" s="221">
        <f>ROUND(I701*H701,2)</f>
        <v>0</v>
      </c>
      <c r="K701" s="222"/>
      <c r="L701" s="44"/>
      <c r="M701" s="223" t="s">
        <v>1</v>
      </c>
      <c r="N701" s="224" t="s">
        <v>39</v>
      </c>
      <c r="O701" s="91"/>
      <c r="P701" s="225">
        <f>O701*H701</f>
        <v>0</v>
      </c>
      <c r="Q701" s="225">
        <v>0</v>
      </c>
      <c r="R701" s="225">
        <f>Q701*H701</f>
        <v>0</v>
      </c>
      <c r="S701" s="225">
        <v>0.00156</v>
      </c>
      <c r="T701" s="226">
        <f>S701*H701</f>
        <v>0.0046800000000000001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265</v>
      </c>
      <c r="AT701" s="227" t="s">
        <v>144</v>
      </c>
      <c r="AU701" s="227" t="s">
        <v>149</v>
      </c>
      <c r="AY701" s="17" t="s">
        <v>141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149</v>
      </c>
      <c r="BK701" s="228">
        <f>ROUND(I701*H701,2)</f>
        <v>0</v>
      </c>
      <c r="BL701" s="17" t="s">
        <v>265</v>
      </c>
      <c r="BM701" s="227" t="s">
        <v>887</v>
      </c>
    </row>
    <row r="702" s="13" customFormat="1">
      <c r="A702" s="13"/>
      <c r="B702" s="229"/>
      <c r="C702" s="230"/>
      <c r="D702" s="231" t="s">
        <v>151</v>
      </c>
      <c r="E702" s="232" t="s">
        <v>1</v>
      </c>
      <c r="F702" s="233" t="s">
        <v>529</v>
      </c>
      <c r="G702" s="230"/>
      <c r="H702" s="232" t="s">
        <v>1</v>
      </c>
      <c r="I702" s="234"/>
      <c r="J702" s="230"/>
      <c r="K702" s="230"/>
      <c r="L702" s="235"/>
      <c r="M702" s="236"/>
      <c r="N702" s="237"/>
      <c r="O702" s="237"/>
      <c r="P702" s="237"/>
      <c r="Q702" s="237"/>
      <c r="R702" s="237"/>
      <c r="S702" s="237"/>
      <c r="T702" s="23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9" t="s">
        <v>151</v>
      </c>
      <c r="AU702" s="239" t="s">
        <v>149</v>
      </c>
      <c r="AV702" s="13" t="s">
        <v>81</v>
      </c>
      <c r="AW702" s="13" t="s">
        <v>30</v>
      </c>
      <c r="AX702" s="13" t="s">
        <v>73</v>
      </c>
      <c r="AY702" s="239" t="s">
        <v>141</v>
      </c>
    </row>
    <row r="703" s="14" customFormat="1">
      <c r="A703" s="14"/>
      <c r="B703" s="240"/>
      <c r="C703" s="241"/>
      <c r="D703" s="231" t="s">
        <v>151</v>
      </c>
      <c r="E703" s="242" t="s">
        <v>1</v>
      </c>
      <c r="F703" s="243" t="s">
        <v>81</v>
      </c>
      <c r="G703" s="241"/>
      <c r="H703" s="244">
        <v>1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151</v>
      </c>
      <c r="AU703" s="250" t="s">
        <v>149</v>
      </c>
      <c r="AV703" s="14" t="s">
        <v>149</v>
      </c>
      <c r="AW703" s="14" t="s">
        <v>30</v>
      </c>
      <c r="AX703" s="14" t="s">
        <v>73</v>
      </c>
      <c r="AY703" s="250" t="s">
        <v>141</v>
      </c>
    </row>
    <row r="704" s="13" customFormat="1">
      <c r="A704" s="13"/>
      <c r="B704" s="229"/>
      <c r="C704" s="230"/>
      <c r="D704" s="231" t="s">
        <v>151</v>
      </c>
      <c r="E704" s="232" t="s">
        <v>1</v>
      </c>
      <c r="F704" s="233" t="s">
        <v>534</v>
      </c>
      <c r="G704" s="230"/>
      <c r="H704" s="232" t="s">
        <v>1</v>
      </c>
      <c r="I704" s="234"/>
      <c r="J704" s="230"/>
      <c r="K704" s="230"/>
      <c r="L704" s="235"/>
      <c r="M704" s="236"/>
      <c r="N704" s="237"/>
      <c r="O704" s="237"/>
      <c r="P704" s="237"/>
      <c r="Q704" s="237"/>
      <c r="R704" s="237"/>
      <c r="S704" s="237"/>
      <c r="T704" s="23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9" t="s">
        <v>151</v>
      </c>
      <c r="AU704" s="239" t="s">
        <v>149</v>
      </c>
      <c r="AV704" s="13" t="s">
        <v>81</v>
      </c>
      <c r="AW704" s="13" t="s">
        <v>30</v>
      </c>
      <c r="AX704" s="13" t="s">
        <v>73</v>
      </c>
      <c r="AY704" s="239" t="s">
        <v>141</v>
      </c>
    </row>
    <row r="705" s="14" customFormat="1">
      <c r="A705" s="14"/>
      <c r="B705" s="240"/>
      <c r="C705" s="241"/>
      <c r="D705" s="231" t="s">
        <v>151</v>
      </c>
      <c r="E705" s="242" t="s">
        <v>1</v>
      </c>
      <c r="F705" s="243" t="s">
        <v>81</v>
      </c>
      <c r="G705" s="241"/>
      <c r="H705" s="244">
        <v>1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151</v>
      </c>
      <c r="AU705" s="250" t="s">
        <v>149</v>
      </c>
      <c r="AV705" s="14" t="s">
        <v>149</v>
      </c>
      <c r="AW705" s="14" t="s">
        <v>30</v>
      </c>
      <c r="AX705" s="14" t="s">
        <v>73</v>
      </c>
      <c r="AY705" s="250" t="s">
        <v>141</v>
      </c>
    </row>
    <row r="706" s="13" customFormat="1">
      <c r="A706" s="13"/>
      <c r="B706" s="229"/>
      <c r="C706" s="230"/>
      <c r="D706" s="231" t="s">
        <v>151</v>
      </c>
      <c r="E706" s="232" t="s">
        <v>1</v>
      </c>
      <c r="F706" s="233" t="s">
        <v>235</v>
      </c>
      <c r="G706" s="230"/>
      <c r="H706" s="232" t="s">
        <v>1</v>
      </c>
      <c r="I706" s="234"/>
      <c r="J706" s="230"/>
      <c r="K706" s="230"/>
      <c r="L706" s="235"/>
      <c r="M706" s="236"/>
      <c r="N706" s="237"/>
      <c r="O706" s="237"/>
      <c r="P706" s="237"/>
      <c r="Q706" s="237"/>
      <c r="R706" s="237"/>
      <c r="S706" s="237"/>
      <c r="T706" s="23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9" t="s">
        <v>151</v>
      </c>
      <c r="AU706" s="239" t="s">
        <v>149</v>
      </c>
      <c r="AV706" s="13" t="s">
        <v>81</v>
      </c>
      <c r="AW706" s="13" t="s">
        <v>30</v>
      </c>
      <c r="AX706" s="13" t="s">
        <v>73</v>
      </c>
      <c r="AY706" s="239" t="s">
        <v>141</v>
      </c>
    </row>
    <row r="707" s="14" customFormat="1">
      <c r="A707" s="14"/>
      <c r="B707" s="240"/>
      <c r="C707" s="241"/>
      <c r="D707" s="231" t="s">
        <v>151</v>
      </c>
      <c r="E707" s="242" t="s">
        <v>1</v>
      </c>
      <c r="F707" s="243" t="s">
        <v>81</v>
      </c>
      <c r="G707" s="241"/>
      <c r="H707" s="244">
        <v>1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151</v>
      </c>
      <c r="AU707" s="250" t="s">
        <v>149</v>
      </c>
      <c r="AV707" s="14" t="s">
        <v>149</v>
      </c>
      <c r="AW707" s="14" t="s">
        <v>30</v>
      </c>
      <c r="AX707" s="14" t="s">
        <v>73</v>
      </c>
      <c r="AY707" s="250" t="s">
        <v>141</v>
      </c>
    </row>
    <row r="708" s="15" customFormat="1">
      <c r="A708" s="15"/>
      <c r="B708" s="262"/>
      <c r="C708" s="263"/>
      <c r="D708" s="231" t="s">
        <v>151</v>
      </c>
      <c r="E708" s="264" t="s">
        <v>1</v>
      </c>
      <c r="F708" s="265" t="s">
        <v>173</v>
      </c>
      <c r="G708" s="263"/>
      <c r="H708" s="266">
        <v>3</v>
      </c>
      <c r="I708" s="267"/>
      <c r="J708" s="263"/>
      <c r="K708" s="263"/>
      <c r="L708" s="268"/>
      <c r="M708" s="269"/>
      <c r="N708" s="270"/>
      <c r="O708" s="270"/>
      <c r="P708" s="270"/>
      <c r="Q708" s="270"/>
      <c r="R708" s="270"/>
      <c r="S708" s="270"/>
      <c r="T708" s="271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72" t="s">
        <v>151</v>
      </c>
      <c r="AU708" s="272" t="s">
        <v>149</v>
      </c>
      <c r="AV708" s="15" t="s">
        <v>148</v>
      </c>
      <c r="AW708" s="15" t="s">
        <v>30</v>
      </c>
      <c r="AX708" s="15" t="s">
        <v>81</v>
      </c>
      <c r="AY708" s="272" t="s">
        <v>141</v>
      </c>
    </row>
    <row r="709" s="2" customFormat="1" ht="24.15" customHeight="1">
      <c r="A709" s="38"/>
      <c r="B709" s="39"/>
      <c r="C709" s="215" t="s">
        <v>888</v>
      </c>
      <c r="D709" s="215" t="s">
        <v>144</v>
      </c>
      <c r="E709" s="216" t="s">
        <v>889</v>
      </c>
      <c r="F709" s="217" t="s">
        <v>890</v>
      </c>
      <c r="G709" s="218" t="s">
        <v>162</v>
      </c>
      <c r="H709" s="219">
        <v>1</v>
      </c>
      <c r="I709" s="220"/>
      <c r="J709" s="221">
        <f>ROUND(I709*H709,2)</f>
        <v>0</v>
      </c>
      <c r="K709" s="222"/>
      <c r="L709" s="44"/>
      <c r="M709" s="223" t="s">
        <v>1</v>
      </c>
      <c r="N709" s="224" t="s">
        <v>39</v>
      </c>
      <c r="O709" s="91"/>
      <c r="P709" s="225">
        <f>O709*H709</f>
        <v>0</v>
      </c>
      <c r="Q709" s="225">
        <v>4.0000000000000003E-05</v>
      </c>
      <c r="R709" s="225">
        <f>Q709*H709</f>
        <v>4.0000000000000003E-05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265</v>
      </c>
      <c r="AT709" s="227" t="s">
        <v>144</v>
      </c>
      <c r="AU709" s="227" t="s">
        <v>149</v>
      </c>
      <c r="AY709" s="17" t="s">
        <v>141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149</v>
      </c>
      <c r="BK709" s="228">
        <f>ROUND(I709*H709,2)</f>
        <v>0</v>
      </c>
      <c r="BL709" s="17" t="s">
        <v>265</v>
      </c>
      <c r="BM709" s="227" t="s">
        <v>891</v>
      </c>
    </row>
    <row r="710" s="2" customFormat="1" ht="24.15" customHeight="1">
      <c r="A710" s="38"/>
      <c r="B710" s="39"/>
      <c r="C710" s="251" t="s">
        <v>892</v>
      </c>
      <c r="D710" s="251" t="s">
        <v>154</v>
      </c>
      <c r="E710" s="252" t="s">
        <v>893</v>
      </c>
      <c r="F710" s="253" t="s">
        <v>894</v>
      </c>
      <c r="G710" s="254" t="s">
        <v>162</v>
      </c>
      <c r="H710" s="255">
        <v>1</v>
      </c>
      <c r="I710" s="256"/>
      <c r="J710" s="257">
        <f>ROUND(I710*H710,2)</f>
        <v>0</v>
      </c>
      <c r="K710" s="258"/>
      <c r="L710" s="259"/>
      <c r="M710" s="260" t="s">
        <v>1</v>
      </c>
      <c r="N710" s="261" t="s">
        <v>39</v>
      </c>
      <c r="O710" s="91"/>
      <c r="P710" s="225">
        <f>O710*H710</f>
        <v>0</v>
      </c>
      <c r="Q710" s="225">
        <v>0.0011900000000000001</v>
      </c>
      <c r="R710" s="225">
        <f>Q710*H710</f>
        <v>0.0011900000000000001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348</v>
      </c>
      <c r="AT710" s="227" t="s">
        <v>154</v>
      </c>
      <c r="AU710" s="227" t="s">
        <v>149</v>
      </c>
      <c r="AY710" s="17" t="s">
        <v>141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149</v>
      </c>
      <c r="BK710" s="228">
        <f>ROUND(I710*H710,2)</f>
        <v>0</v>
      </c>
      <c r="BL710" s="17" t="s">
        <v>265</v>
      </c>
      <c r="BM710" s="227" t="s">
        <v>895</v>
      </c>
    </row>
    <row r="711" s="14" customFormat="1">
      <c r="A711" s="14"/>
      <c r="B711" s="240"/>
      <c r="C711" s="241"/>
      <c r="D711" s="231" t="s">
        <v>151</v>
      </c>
      <c r="E711" s="242" t="s">
        <v>1</v>
      </c>
      <c r="F711" s="243" t="s">
        <v>81</v>
      </c>
      <c r="G711" s="241"/>
      <c r="H711" s="244">
        <v>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151</v>
      </c>
      <c r="AU711" s="250" t="s">
        <v>149</v>
      </c>
      <c r="AV711" s="14" t="s">
        <v>149</v>
      </c>
      <c r="AW711" s="14" t="s">
        <v>30</v>
      </c>
      <c r="AX711" s="14" t="s">
        <v>81</v>
      </c>
      <c r="AY711" s="250" t="s">
        <v>141</v>
      </c>
    </row>
    <row r="712" s="2" customFormat="1" ht="24.15" customHeight="1">
      <c r="A712" s="38"/>
      <c r="B712" s="39"/>
      <c r="C712" s="215" t="s">
        <v>896</v>
      </c>
      <c r="D712" s="215" t="s">
        <v>144</v>
      </c>
      <c r="E712" s="216" t="s">
        <v>897</v>
      </c>
      <c r="F712" s="217" t="s">
        <v>898</v>
      </c>
      <c r="G712" s="218" t="s">
        <v>162</v>
      </c>
      <c r="H712" s="219">
        <v>1</v>
      </c>
      <c r="I712" s="220"/>
      <c r="J712" s="221">
        <f>ROUND(I712*H712,2)</f>
        <v>0</v>
      </c>
      <c r="K712" s="222"/>
      <c r="L712" s="44"/>
      <c r="M712" s="223" t="s">
        <v>1</v>
      </c>
      <c r="N712" s="224" t="s">
        <v>39</v>
      </c>
      <c r="O712" s="91"/>
      <c r="P712" s="225">
        <f>O712*H712</f>
        <v>0</v>
      </c>
      <c r="Q712" s="225">
        <v>0.00013999999999999999</v>
      </c>
      <c r="R712" s="225">
        <f>Q712*H712</f>
        <v>0.00013999999999999999</v>
      </c>
      <c r="S712" s="225">
        <v>0</v>
      </c>
      <c r="T712" s="226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265</v>
      </c>
      <c r="AT712" s="227" t="s">
        <v>144</v>
      </c>
      <c r="AU712" s="227" t="s">
        <v>149</v>
      </c>
      <c r="AY712" s="17" t="s">
        <v>141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149</v>
      </c>
      <c r="BK712" s="228">
        <f>ROUND(I712*H712,2)</f>
        <v>0</v>
      </c>
      <c r="BL712" s="17" t="s">
        <v>265</v>
      </c>
      <c r="BM712" s="227" t="s">
        <v>899</v>
      </c>
    </row>
    <row r="713" s="2" customFormat="1" ht="24.15" customHeight="1">
      <c r="A713" s="38"/>
      <c r="B713" s="39"/>
      <c r="C713" s="251" t="s">
        <v>900</v>
      </c>
      <c r="D713" s="251" t="s">
        <v>154</v>
      </c>
      <c r="E713" s="252" t="s">
        <v>901</v>
      </c>
      <c r="F713" s="253" t="s">
        <v>902</v>
      </c>
      <c r="G713" s="254" t="s">
        <v>162</v>
      </c>
      <c r="H713" s="255">
        <v>1</v>
      </c>
      <c r="I713" s="256"/>
      <c r="J713" s="257">
        <f>ROUND(I713*H713,2)</f>
        <v>0</v>
      </c>
      <c r="K713" s="258"/>
      <c r="L713" s="259"/>
      <c r="M713" s="260" t="s">
        <v>1</v>
      </c>
      <c r="N713" s="261" t="s">
        <v>39</v>
      </c>
      <c r="O713" s="91"/>
      <c r="P713" s="225">
        <f>O713*H713</f>
        <v>0</v>
      </c>
      <c r="Q713" s="225">
        <v>0.0015399999999999999</v>
      </c>
      <c r="R713" s="225">
        <f>Q713*H713</f>
        <v>0.0015399999999999999</v>
      </c>
      <c r="S713" s="225">
        <v>0</v>
      </c>
      <c r="T713" s="226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7" t="s">
        <v>348</v>
      </c>
      <c r="AT713" s="227" t="s">
        <v>154</v>
      </c>
      <c r="AU713" s="227" t="s">
        <v>149</v>
      </c>
      <c r="AY713" s="17" t="s">
        <v>141</v>
      </c>
      <c r="BE713" s="228">
        <f>IF(N713="základní",J713,0)</f>
        <v>0</v>
      </c>
      <c r="BF713" s="228">
        <f>IF(N713="snížená",J713,0)</f>
        <v>0</v>
      </c>
      <c r="BG713" s="228">
        <f>IF(N713="zákl. přenesená",J713,0)</f>
        <v>0</v>
      </c>
      <c r="BH713" s="228">
        <f>IF(N713="sníž. přenesená",J713,0)</f>
        <v>0</v>
      </c>
      <c r="BI713" s="228">
        <f>IF(N713="nulová",J713,0)</f>
        <v>0</v>
      </c>
      <c r="BJ713" s="17" t="s">
        <v>149</v>
      </c>
      <c r="BK713" s="228">
        <f>ROUND(I713*H713,2)</f>
        <v>0</v>
      </c>
      <c r="BL713" s="17" t="s">
        <v>265</v>
      </c>
      <c r="BM713" s="227" t="s">
        <v>903</v>
      </c>
    </row>
    <row r="714" s="14" customFormat="1">
      <c r="A714" s="14"/>
      <c r="B714" s="240"/>
      <c r="C714" s="241"/>
      <c r="D714" s="231" t="s">
        <v>151</v>
      </c>
      <c r="E714" s="242" t="s">
        <v>1</v>
      </c>
      <c r="F714" s="243" t="s">
        <v>81</v>
      </c>
      <c r="G714" s="241"/>
      <c r="H714" s="244">
        <v>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151</v>
      </c>
      <c r="AU714" s="250" t="s">
        <v>149</v>
      </c>
      <c r="AV714" s="14" t="s">
        <v>149</v>
      </c>
      <c r="AW714" s="14" t="s">
        <v>30</v>
      </c>
      <c r="AX714" s="14" t="s">
        <v>81</v>
      </c>
      <c r="AY714" s="250" t="s">
        <v>141</v>
      </c>
    </row>
    <row r="715" s="2" customFormat="1" ht="24.15" customHeight="1">
      <c r="A715" s="38"/>
      <c r="B715" s="39"/>
      <c r="C715" s="215" t="s">
        <v>904</v>
      </c>
      <c r="D715" s="215" t="s">
        <v>144</v>
      </c>
      <c r="E715" s="216" t="s">
        <v>905</v>
      </c>
      <c r="F715" s="217" t="s">
        <v>906</v>
      </c>
      <c r="G715" s="218" t="s">
        <v>162</v>
      </c>
      <c r="H715" s="219">
        <v>1</v>
      </c>
      <c r="I715" s="220"/>
      <c r="J715" s="221">
        <f>ROUND(I715*H715,2)</f>
        <v>0</v>
      </c>
      <c r="K715" s="222"/>
      <c r="L715" s="44"/>
      <c r="M715" s="223" t="s">
        <v>1</v>
      </c>
      <c r="N715" s="224" t="s">
        <v>39</v>
      </c>
      <c r="O715" s="91"/>
      <c r="P715" s="225">
        <f>O715*H715</f>
        <v>0</v>
      </c>
      <c r="Q715" s="225">
        <v>6.0000000000000002E-05</v>
      </c>
      <c r="R715" s="225">
        <f>Q715*H715</f>
        <v>6.0000000000000002E-05</v>
      </c>
      <c r="S715" s="225">
        <v>0</v>
      </c>
      <c r="T715" s="226">
        <f>S715*H715</f>
        <v>0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27" t="s">
        <v>265</v>
      </c>
      <c r="AT715" s="227" t="s">
        <v>144</v>
      </c>
      <c r="AU715" s="227" t="s">
        <v>149</v>
      </c>
      <c r="AY715" s="17" t="s">
        <v>141</v>
      </c>
      <c r="BE715" s="228">
        <f>IF(N715="základní",J715,0)</f>
        <v>0</v>
      </c>
      <c r="BF715" s="228">
        <f>IF(N715="snížená",J715,0)</f>
        <v>0</v>
      </c>
      <c r="BG715" s="228">
        <f>IF(N715="zákl. přenesená",J715,0)</f>
        <v>0</v>
      </c>
      <c r="BH715" s="228">
        <f>IF(N715="sníž. přenesená",J715,0)</f>
        <v>0</v>
      </c>
      <c r="BI715" s="228">
        <f>IF(N715="nulová",J715,0)</f>
        <v>0</v>
      </c>
      <c r="BJ715" s="17" t="s">
        <v>149</v>
      </c>
      <c r="BK715" s="228">
        <f>ROUND(I715*H715,2)</f>
        <v>0</v>
      </c>
      <c r="BL715" s="17" t="s">
        <v>265</v>
      </c>
      <c r="BM715" s="227" t="s">
        <v>907</v>
      </c>
    </row>
    <row r="716" s="13" customFormat="1">
      <c r="A716" s="13"/>
      <c r="B716" s="229"/>
      <c r="C716" s="230"/>
      <c r="D716" s="231" t="s">
        <v>151</v>
      </c>
      <c r="E716" s="232" t="s">
        <v>1</v>
      </c>
      <c r="F716" s="233" t="s">
        <v>563</v>
      </c>
      <c r="G716" s="230"/>
      <c r="H716" s="232" t="s">
        <v>1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9" t="s">
        <v>151</v>
      </c>
      <c r="AU716" s="239" t="s">
        <v>149</v>
      </c>
      <c r="AV716" s="13" t="s">
        <v>81</v>
      </c>
      <c r="AW716" s="13" t="s">
        <v>30</v>
      </c>
      <c r="AX716" s="13" t="s">
        <v>73</v>
      </c>
      <c r="AY716" s="239" t="s">
        <v>141</v>
      </c>
    </row>
    <row r="717" s="14" customFormat="1">
      <c r="A717" s="14"/>
      <c r="B717" s="240"/>
      <c r="C717" s="241"/>
      <c r="D717" s="231" t="s">
        <v>151</v>
      </c>
      <c r="E717" s="242" t="s">
        <v>1</v>
      </c>
      <c r="F717" s="243" t="s">
        <v>81</v>
      </c>
      <c r="G717" s="241"/>
      <c r="H717" s="244">
        <v>1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151</v>
      </c>
      <c r="AU717" s="250" t="s">
        <v>149</v>
      </c>
      <c r="AV717" s="14" t="s">
        <v>149</v>
      </c>
      <c r="AW717" s="14" t="s">
        <v>30</v>
      </c>
      <c r="AX717" s="14" t="s">
        <v>73</v>
      </c>
      <c r="AY717" s="250" t="s">
        <v>141</v>
      </c>
    </row>
    <row r="718" s="15" customFormat="1">
      <c r="A718" s="15"/>
      <c r="B718" s="262"/>
      <c r="C718" s="263"/>
      <c r="D718" s="231" t="s">
        <v>151</v>
      </c>
      <c r="E718" s="264" t="s">
        <v>1</v>
      </c>
      <c r="F718" s="265" t="s">
        <v>173</v>
      </c>
      <c r="G718" s="263"/>
      <c r="H718" s="266">
        <v>1</v>
      </c>
      <c r="I718" s="267"/>
      <c r="J718" s="263"/>
      <c r="K718" s="263"/>
      <c r="L718" s="268"/>
      <c r="M718" s="269"/>
      <c r="N718" s="270"/>
      <c r="O718" s="270"/>
      <c r="P718" s="270"/>
      <c r="Q718" s="270"/>
      <c r="R718" s="270"/>
      <c r="S718" s="270"/>
      <c r="T718" s="271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2" t="s">
        <v>151</v>
      </c>
      <c r="AU718" s="272" t="s">
        <v>149</v>
      </c>
      <c r="AV718" s="15" t="s">
        <v>148</v>
      </c>
      <c r="AW718" s="15" t="s">
        <v>30</v>
      </c>
      <c r="AX718" s="15" t="s">
        <v>81</v>
      </c>
      <c r="AY718" s="272" t="s">
        <v>141</v>
      </c>
    </row>
    <row r="719" s="2" customFormat="1" ht="24.15" customHeight="1">
      <c r="A719" s="38"/>
      <c r="B719" s="39"/>
      <c r="C719" s="251" t="s">
        <v>908</v>
      </c>
      <c r="D719" s="251" t="s">
        <v>154</v>
      </c>
      <c r="E719" s="252" t="s">
        <v>909</v>
      </c>
      <c r="F719" s="253" t="s">
        <v>910</v>
      </c>
      <c r="G719" s="254" t="s">
        <v>162</v>
      </c>
      <c r="H719" s="255">
        <v>1</v>
      </c>
      <c r="I719" s="256"/>
      <c r="J719" s="257">
        <f>ROUND(I719*H719,2)</f>
        <v>0</v>
      </c>
      <c r="K719" s="258"/>
      <c r="L719" s="259"/>
      <c r="M719" s="260" t="s">
        <v>1</v>
      </c>
      <c r="N719" s="261" t="s">
        <v>39</v>
      </c>
      <c r="O719" s="91"/>
      <c r="P719" s="225">
        <f>O719*H719</f>
        <v>0</v>
      </c>
      <c r="Q719" s="225">
        <v>0.00014999999999999999</v>
      </c>
      <c r="R719" s="225">
        <f>Q719*H719</f>
        <v>0.00014999999999999999</v>
      </c>
      <c r="S719" s="225">
        <v>0</v>
      </c>
      <c r="T719" s="226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27" t="s">
        <v>348</v>
      </c>
      <c r="AT719" s="227" t="s">
        <v>154</v>
      </c>
      <c r="AU719" s="227" t="s">
        <v>149</v>
      </c>
      <c r="AY719" s="17" t="s">
        <v>141</v>
      </c>
      <c r="BE719" s="228">
        <f>IF(N719="základní",J719,0)</f>
        <v>0</v>
      </c>
      <c r="BF719" s="228">
        <f>IF(N719="snížená",J719,0)</f>
        <v>0</v>
      </c>
      <c r="BG719" s="228">
        <f>IF(N719="zákl. přenesená",J719,0)</f>
        <v>0</v>
      </c>
      <c r="BH719" s="228">
        <f>IF(N719="sníž. přenesená",J719,0)</f>
        <v>0</v>
      </c>
      <c r="BI719" s="228">
        <f>IF(N719="nulová",J719,0)</f>
        <v>0</v>
      </c>
      <c r="BJ719" s="17" t="s">
        <v>149</v>
      </c>
      <c r="BK719" s="228">
        <f>ROUND(I719*H719,2)</f>
        <v>0</v>
      </c>
      <c r="BL719" s="17" t="s">
        <v>265</v>
      </c>
      <c r="BM719" s="227" t="s">
        <v>911</v>
      </c>
    </row>
    <row r="720" s="2" customFormat="1" ht="16.5" customHeight="1">
      <c r="A720" s="38"/>
      <c r="B720" s="39"/>
      <c r="C720" s="215" t="s">
        <v>912</v>
      </c>
      <c r="D720" s="215" t="s">
        <v>144</v>
      </c>
      <c r="E720" s="216" t="s">
        <v>913</v>
      </c>
      <c r="F720" s="217" t="s">
        <v>914</v>
      </c>
      <c r="G720" s="218" t="s">
        <v>162</v>
      </c>
      <c r="H720" s="219">
        <v>3</v>
      </c>
      <c r="I720" s="220"/>
      <c r="J720" s="221">
        <f>ROUND(I720*H720,2)</f>
        <v>0</v>
      </c>
      <c r="K720" s="222"/>
      <c r="L720" s="44"/>
      <c r="M720" s="223" t="s">
        <v>1</v>
      </c>
      <c r="N720" s="224" t="s">
        <v>39</v>
      </c>
      <c r="O720" s="91"/>
      <c r="P720" s="225">
        <f>O720*H720</f>
        <v>0</v>
      </c>
      <c r="Q720" s="225">
        <v>0</v>
      </c>
      <c r="R720" s="225">
        <f>Q720*H720</f>
        <v>0</v>
      </c>
      <c r="S720" s="225">
        <v>0.00122</v>
      </c>
      <c r="T720" s="226">
        <f>S720*H720</f>
        <v>0.0036600000000000001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265</v>
      </c>
      <c r="AT720" s="227" t="s">
        <v>144</v>
      </c>
      <c r="AU720" s="227" t="s">
        <v>149</v>
      </c>
      <c r="AY720" s="17" t="s">
        <v>141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149</v>
      </c>
      <c r="BK720" s="228">
        <f>ROUND(I720*H720,2)</f>
        <v>0</v>
      </c>
      <c r="BL720" s="17" t="s">
        <v>265</v>
      </c>
      <c r="BM720" s="227" t="s">
        <v>915</v>
      </c>
    </row>
    <row r="721" s="13" customFormat="1">
      <c r="A721" s="13"/>
      <c r="B721" s="229"/>
      <c r="C721" s="230"/>
      <c r="D721" s="231" t="s">
        <v>151</v>
      </c>
      <c r="E721" s="232" t="s">
        <v>1</v>
      </c>
      <c r="F721" s="233" t="s">
        <v>563</v>
      </c>
      <c r="G721" s="230"/>
      <c r="H721" s="232" t="s">
        <v>1</v>
      </c>
      <c r="I721" s="234"/>
      <c r="J721" s="230"/>
      <c r="K721" s="230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151</v>
      </c>
      <c r="AU721" s="239" t="s">
        <v>149</v>
      </c>
      <c r="AV721" s="13" t="s">
        <v>81</v>
      </c>
      <c r="AW721" s="13" t="s">
        <v>30</v>
      </c>
      <c r="AX721" s="13" t="s">
        <v>73</v>
      </c>
      <c r="AY721" s="239" t="s">
        <v>141</v>
      </c>
    </row>
    <row r="722" s="14" customFormat="1">
      <c r="A722" s="14"/>
      <c r="B722" s="240"/>
      <c r="C722" s="241"/>
      <c r="D722" s="231" t="s">
        <v>151</v>
      </c>
      <c r="E722" s="242" t="s">
        <v>1</v>
      </c>
      <c r="F722" s="243" t="s">
        <v>81</v>
      </c>
      <c r="G722" s="241"/>
      <c r="H722" s="244">
        <v>1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151</v>
      </c>
      <c r="AU722" s="250" t="s">
        <v>149</v>
      </c>
      <c r="AV722" s="14" t="s">
        <v>149</v>
      </c>
      <c r="AW722" s="14" t="s">
        <v>30</v>
      </c>
      <c r="AX722" s="14" t="s">
        <v>73</v>
      </c>
      <c r="AY722" s="250" t="s">
        <v>141</v>
      </c>
    </row>
    <row r="723" s="13" customFormat="1">
      <c r="A723" s="13"/>
      <c r="B723" s="229"/>
      <c r="C723" s="230"/>
      <c r="D723" s="231" t="s">
        <v>151</v>
      </c>
      <c r="E723" s="232" t="s">
        <v>1</v>
      </c>
      <c r="F723" s="233" t="s">
        <v>534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151</v>
      </c>
      <c r="AU723" s="239" t="s">
        <v>149</v>
      </c>
      <c r="AV723" s="13" t="s">
        <v>81</v>
      </c>
      <c r="AW723" s="13" t="s">
        <v>30</v>
      </c>
      <c r="AX723" s="13" t="s">
        <v>73</v>
      </c>
      <c r="AY723" s="239" t="s">
        <v>141</v>
      </c>
    </row>
    <row r="724" s="14" customFormat="1">
      <c r="A724" s="14"/>
      <c r="B724" s="240"/>
      <c r="C724" s="241"/>
      <c r="D724" s="231" t="s">
        <v>151</v>
      </c>
      <c r="E724" s="242" t="s">
        <v>1</v>
      </c>
      <c r="F724" s="243" t="s">
        <v>81</v>
      </c>
      <c r="G724" s="241"/>
      <c r="H724" s="244">
        <v>1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151</v>
      </c>
      <c r="AU724" s="250" t="s">
        <v>149</v>
      </c>
      <c r="AV724" s="14" t="s">
        <v>149</v>
      </c>
      <c r="AW724" s="14" t="s">
        <v>30</v>
      </c>
      <c r="AX724" s="14" t="s">
        <v>73</v>
      </c>
      <c r="AY724" s="250" t="s">
        <v>141</v>
      </c>
    </row>
    <row r="725" s="13" customFormat="1">
      <c r="A725" s="13"/>
      <c r="B725" s="229"/>
      <c r="C725" s="230"/>
      <c r="D725" s="231" t="s">
        <v>151</v>
      </c>
      <c r="E725" s="232" t="s">
        <v>1</v>
      </c>
      <c r="F725" s="233" t="s">
        <v>916</v>
      </c>
      <c r="G725" s="230"/>
      <c r="H725" s="232" t="s">
        <v>1</v>
      </c>
      <c r="I725" s="234"/>
      <c r="J725" s="230"/>
      <c r="K725" s="230"/>
      <c r="L725" s="235"/>
      <c r="M725" s="236"/>
      <c r="N725" s="237"/>
      <c r="O725" s="237"/>
      <c r="P725" s="237"/>
      <c r="Q725" s="237"/>
      <c r="R725" s="237"/>
      <c r="S725" s="237"/>
      <c r="T725" s="23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9" t="s">
        <v>151</v>
      </c>
      <c r="AU725" s="239" t="s">
        <v>149</v>
      </c>
      <c r="AV725" s="13" t="s">
        <v>81</v>
      </c>
      <c r="AW725" s="13" t="s">
        <v>30</v>
      </c>
      <c r="AX725" s="13" t="s">
        <v>73</v>
      </c>
      <c r="AY725" s="239" t="s">
        <v>141</v>
      </c>
    </row>
    <row r="726" s="14" customFormat="1">
      <c r="A726" s="14"/>
      <c r="B726" s="240"/>
      <c r="C726" s="241"/>
      <c r="D726" s="231" t="s">
        <v>151</v>
      </c>
      <c r="E726" s="242" t="s">
        <v>1</v>
      </c>
      <c r="F726" s="243" t="s">
        <v>81</v>
      </c>
      <c r="G726" s="241"/>
      <c r="H726" s="244">
        <v>1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151</v>
      </c>
      <c r="AU726" s="250" t="s">
        <v>149</v>
      </c>
      <c r="AV726" s="14" t="s">
        <v>149</v>
      </c>
      <c r="AW726" s="14" t="s">
        <v>30</v>
      </c>
      <c r="AX726" s="14" t="s">
        <v>73</v>
      </c>
      <c r="AY726" s="250" t="s">
        <v>141</v>
      </c>
    </row>
    <row r="727" s="15" customFormat="1">
      <c r="A727" s="15"/>
      <c r="B727" s="262"/>
      <c r="C727" s="263"/>
      <c r="D727" s="231" t="s">
        <v>151</v>
      </c>
      <c r="E727" s="264" t="s">
        <v>1</v>
      </c>
      <c r="F727" s="265" t="s">
        <v>173</v>
      </c>
      <c r="G727" s="263"/>
      <c r="H727" s="266">
        <v>3</v>
      </c>
      <c r="I727" s="267"/>
      <c r="J727" s="263"/>
      <c r="K727" s="263"/>
      <c r="L727" s="268"/>
      <c r="M727" s="269"/>
      <c r="N727" s="270"/>
      <c r="O727" s="270"/>
      <c r="P727" s="270"/>
      <c r="Q727" s="270"/>
      <c r="R727" s="270"/>
      <c r="S727" s="270"/>
      <c r="T727" s="271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72" t="s">
        <v>151</v>
      </c>
      <c r="AU727" s="272" t="s">
        <v>149</v>
      </c>
      <c r="AV727" s="15" t="s">
        <v>148</v>
      </c>
      <c r="AW727" s="15" t="s">
        <v>30</v>
      </c>
      <c r="AX727" s="15" t="s">
        <v>81</v>
      </c>
      <c r="AY727" s="272" t="s">
        <v>141</v>
      </c>
    </row>
    <row r="728" s="2" customFormat="1" ht="21.75" customHeight="1">
      <c r="A728" s="38"/>
      <c r="B728" s="39"/>
      <c r="C728" s="215" t="s">
        <v>917</v>
      </c>
      <c r="D728" s="215" t="s">
        <v>144</v>
      </c>
      <c r="E728" s="216" t="s">
        <v>918</v>
      </c>
      <c r="F728" s="217" t="s">
        <v>919</v>
      </c>
      <c r="G728" s="218" t="s">
        <v>162</v>
      </c>
      <c r="H728" s="219">
        <v>1</v>
      </c>
      <c r="I728" s="220"/>
      <c r="J728" s="221">
        <f>ROUND(I728*H728,2)</f>
        <v>0</v>
      </c>
      <c r="K728" s="222"/>
      <c r="L728" s="44"/>
      <c r="M728" s="223" t="s">
        <v>1</v>
      </c>
      <c r="N728" s="224" t="s">
        <v>39</v>
      </c>
      <c r="O728" s="91"/>
      <c r="P728" s="225">
        <f>O728*H728</f>
        <v>0</v>
      </c>
      <c r="Q728" s="225">
        <v>0.00014999999999999999</v>
      </c>
      <c r="R728" s="225">
        <f>Q728*H728</f>
        <v>0.00014999999999999999</v>
      </c>
      <c r="S728" s="225">
        <v>0</v>
      </c>
      <c r="T728" s="22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265</v>
      </c>
      <c r="AT728" s="227" t="s">
        <v>144</v>
      </c>
      <c r="AU728" s="227" t="s">
        <v>149</v>
      </c>
      <c r="AY728" s="17" t="s">
        <v>141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149</v>
      </c>
      <c r="BK728" s="228">
        <f>ROUND(I728*H728,2)</f>
        <v>0</v>
      </c>
      <c r="BL728" s="17" t="s">
        <v>265</v>
      </c>
      <c r="BM728" s="227" t="s">
        <v>920</v>
      </c>
    </row>
    <row r="729" s="13" customFormat="1">
      <c r="A729" s="13"/>
      <c r="B729" s="229"/>
      <c r="C729" s="230"/>
      <c r="D729" s="231" t="s">
        <v>151</v>
      </c>
      <c r="E729" s="232" t="s">
        <v>1</v>
      </c>
      <c r="F729" s="233" t="s">
        <v>563</v>
      </c>
      <c r="G729" s="230"/>
      <c r="H729" s="232" t="s">
        <v>1</v>
      </c>
      <c r="I729" s="234"/>
      <c r="J729" s="230"/>
      <c r="K729" s="230"/>
      <c r="L729" s="235"/>
      <c r="M729" s="236"/>
      <c r="N729" s="237"/>
      <c r="O729" s="237"/>
      <c r="P729" s="237"/>
      <c r="Q729" s="237"/>
      <c r="R729" s="237"/>
      <c r="S729" s="237"/>
      <c r="T729" s="23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39" t="s">
        <v>151</v>
      </c>
      <c r="AU729" s="239" t="s">
        <v>149</v>
      </c>
      <c r="AV729" s="13" t="s">
        <v>81</v>
      </c>
      <c r="AW729" s="13" t="s">
        <v>30</v>
      </c>
      <c r="AX729" s="13" t="s">
        <v>73</v>
      </c>
      <c r="AY729" s="239" t="s">
        <v>141</v>
      </c>
    </row>
    <row r="730" s="14" customFormat="1">
      <c r="A730" s="14"/>
      <c r="B730" s="240"/>
      <c r="C730" s="241"/>
      <c r="D730" s="231" t="s">
        <v>151</v>
      </c>
      <c r="E730" s="242" t="s">
        <v>1</v>
      </c>
      <c r="F730" s="243" t="s">
        <v>81</v>
      </c>
      <c r="G730" s="241"/>
      <c r="H730" s="244">
        <v>1</v>
      </c>
      <c r="I730" s="245"/>
      <c r="J730" s="241"/>
      <c r="K730" s="241"/>
      <c r="L730" s="246"/>
      <c r="M730" s="247"/>
      <c r="N730" s="248"/>
      <c r="O730" s="248"/>
      <c r="P730" s="248"/>
      <c r="Q730" s="248"/>
      <c r="R730" s="248"/>
      <c r="S730" s="248"/>
      <c r="T730" s="249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0" t="s">
        <v>151</v>
      </c>
      <c r="AU730" s="250" t="s">
        <v>149</v>
      </c>
      <c r="AV730" s="14" t="s">
        <v>149</v>
      </c>
      <c r="AW730" s="14" t="s">
        <v>30</v>
      </c>
      <c r="AX730" s="14" t="s">
        <v>81</v>
      </c>
      <c r="AY730" s="250" t="s">
        <v>141</v>
      </c>
    </row>
    <row r="731" s="2" customFormat="1" ht="16.5" customHeight="1">
      <c r="A731" s="38"/>
      <c r="B731" s="39"/>
      <c r="C731" s="251" t="s">
        <v>921</v>
      </c>
      <c r="D731" s="251" t="s">
        <v>154</v>
      </c>
      <c r="E731" s="252" t="s">
        <v>922</v>
      </c>
      <c r="F731" s="253" t="s">
        <v>923</v>
      </c>
      <c r="G731" s="254" t="s">
        <v>162</v>
      </c>
      <c r="H731" s="255">
        <v>1</v>
      </c>
      <c r="I731" s="256"/>
      <c r="J731" s="257">
        <f>ROUND(I731*H731,2)</f>
        <v>0</v>
      </c>
      <c r="K731" s="258"/>
      <c r="L731" s="259"/>
      <c r="M731" s="260" t="s">
        <v>1</v>
      </c>
      <c r="N731" s="261" t="s">
        <v>39</v>
      </c>
      <c r="O731" s="91"/>
      <c r="P731" s="225">
        <f>O731*H731</f>
        <v>0</v>
      </c>
      <c r="Q731" s="225">
        <v>0.0012800000000000001</v>
      </c>
      <c r="R731" s="225">
        <f>Q731*H731</f>
        <v>0.0012800000000000001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157</v>
      </c>
      <c r="AT731" s="227" t="s">
        <v>154</v>
      </c>
      <c r="AU731" s="227" t="s">
        <v>149</v>
      </c>
      <c r="AY731" s="17" t="s">
        <v>141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149</v>
      </c>
      <c r="BK731" s="228">
        <f>ROUND(I731*H731,2)</f>
        <v>0</v>
      </c>
      <c r="BL731" s="17" t="s">
        <v>148</v>
      </c>
      <c r="BM731" s="227" t="s">
        <v>924</v>
      </c>
    </row>
    <row r="732" s="2" customFormat="1" ht="24.15" customHeight="1">
      <c r="A732" s="38"/>
      <c r="B732" s="39"/>
      <c r="C732" s="215" t="s">
        <v>925</v>
      </c>
      <c r="D732" s="215" t="s">
        <v>144</v>
      </c>
      <c r="E732" s="216" t="s">
        <v>926</v>
      </c>
      <c r="F732" s="217" t="s">
        <v>927</v>
      </c>
      <c r="G732" s="218" t="s">
        <v>147</v>
      </c>
      <c r="H732" s="219">
        <v>0.17100000000000001</v>
      </c>
      <c r="I732" s="220"/>
      <c r="J732" s="221">
        <f>ROUND(I732*H732,2)</f>
        <v>0</v>
      </c>
      <c r="K732" s="222"/>
      <c r="L732" s="44"/>
      <c r="M732" s="223" t="s">
        <v>1</v>
      </c>
      <c r="N732" s="224" t="s">
        <v>39</v>
      </c>
      <c r="O732" s="91"/>
      <c r="P732" s="225">
        <f>O732*H732</f>
        <v>0</v>
      </c>
      <c r="Q732" s="225">
        <v>0</v>
      </c>
      <c r="R732" s="225">
        <f>Q732*H732</f>
        <v>0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265</v>
      </c>
      <c r="AT732" s="227" t="s">
        <v>144</v>
      </c>
      <c r="AU732" s="227" t="s">
        <v>149</v>
      </c>
      <c r="AY732" s="17" t="s">
        <v>141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149</v>
      </c>
      <c r="BK732" s="228">
        <f>ROUND(I732*H732,2)</f>
        <v>0</v>
      </c>
      <c r="BL732" s="17" t="s">
        <v>265</v>
      </c>
      <c r="BM732" s="227" t="s">
        <v>928</v>
      </c>
    </row>
    <row r="733" s="2" customFormat="1" ht="33" customHeight="1">
      <c r="A733" s="38"/>
      <c r="B733" s="39"/>
      <c r="C733" s="215" t="s">
        <v>929</v>
      </c>
      <c r="D733" s="215" t="s">
        <v>144</v>
      </c>
      <c r="E733" s="216" t="s">
        <v>930</v>
      </c>
      <c r="F733" s="217" t="s">
        <v>931</v>
      </c>
      <c r="G733" s="218" t="s">
        <v>147</v>
      </c>
      <c r="H733" s="219">
        <v>0.34200000000000003</v>
      </c>
      <c r="I733" s="220"/>
      <c r="J733" s="221">
        <f>ROUND(I733*H733,2)</f>
        <v>0</v>
      </c>
      <c r="K733" s="222"/>
      <c r="L733" s="44"/>
      <c r="M733" s="223" t="s">
        <v>1</v>
      </c>
      <c r="N733" s="224" t="s">
        <v>39</v>
      </c>
      <c r="O733" s="91"/>
      <c r="P733" s="225">
        <f>O733*H733</f>
        <v>0</v>
      </c>
      <c r="Q733" s="225">
        <v>0</v>
      </c>
      <c r="R733" s="225">
        <f>Q733*H733</f>
        <v>0</v>
      </c>
      <c r="S733" s="225">
        <v>0</v>
      </c>
      <c r="T733" s="226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7" t="s">
        <v>265</v>
      </c>
      <c r="AT733" s="227" t="s">
        <v>144</v>
      </c>
      <c r="AU733" s="227" t="s">
        <v>149</v>
      </c>
      <c r="AY733" s="17" t="s">
        <v>141</v>
      </c>
      <c r="BE733" s="228">
        <f>IF(N733="základní",J733,0)</f>
        <v>0</v>
      </c>
      <c r="BF733" s="228">
        <f>IF(N733="snížená",J733,0)</f>
        <v>0</v>
      </c>
      <c r="BG733" s="228">
        <f>IF(N733="zákl. přenesená",J733,0)</f>
        <v>0</v>
      </c>
      <c r="BH733" s="228">
        <f>IF(N733="sníž. přenesená",J733,0)</f>
        <v>0</v>
      </c>
      <c r="BI733" s="228">
        <f>IF(N733="nulová",J733,0)</f>
        <v>0</v>
      </c>
      <c r="BJ733" s="17" t="s">
        <v>149</v>
      </c>
      <c r="BK733" s="228">
        <f>ROUND(I733*H733,2)</f>
        <v>0</v>
      </c>
      <c r="BL733" s="17" t="s">
        <v>265</v>
      </c>
      <c r="BM733" s="227" t="s">
        <v>932</v>
      </c>
    </row>
    <row r="734" s="14" customFormat="1">
      <c r="A734" s="14"/>
      <c r="B734" s="240"/>
      <c r="C734" s="241"/>
      <c r="D734" s="231" t="s">
        <v>151</v>
      </c>
      <c r="E734" s="241"/>
      <c r="F734" s="243" t="s">
        <v>933</v>
      </c>
      <c r="G734" s="241"/>
      <c r="H734" s="244">
        <v>0.34200000000000003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0" t="s">
        <v>151</v>
      </c>
      <c r="AU734" s="250" t="s">
        <v>149</v>
      </c>
      <c r="AV734" s="14" t="s">
        <v>149</v>
      </c>
      <c r="AW734" s="14" t="s">
        <v>4</v>
      </c>
      <c r="AX734" s="14" t="s">
        <v>81</v>
      </c>
      <c r="AY734" s="250" t="s">
        <v>141</v>
      </c>
    </row>
    <row r="735" s="12" customFormat="1" ht="22.8" customHeight="1">
      <c r="A735" s="12"/>
      <c r="B735" s="199"/>
      <c r="C735" s="200"/>
      <c r="D735" s="201" t="s">
        <v>72</v>
      </c>
      <c r="E735" s="213" t="s">
        <v>934</v>
      </c>
      <c r="F735" s="213" t="s">
        <v>935</v>
      </c>
      <c r="G735" s="200"/>
      <c r="H735" s="200"/>
      <c r="I735" s="203"/>
      <c r="J735" s="214">
        <f>BK735</f>
        <v>0</v>
      </c>
      <c r="K735" s="200"/>
      <c r="L735" s="205"/>
      <c r="M735" s="206"/>
      <c r="N735" s="207"/>
      <c r="O735" s="207"/>
      <c r="P735" s="208">
        <f>SUM(P736:P741)</f>
        <v>0</v>
      </c>
      <c r="Q735" s="207"/>
      <c r="R735" s="208">
        <f>SUM(R736:R741)</f>
        <v>0.0085000000000000006</v>
      </c>
      <c r="S735" s="207"/>
      <c r="T735" s="209">
        <f>SUM(T736:T741)</f>
        <v>0</v>
      </c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R735" s="210" t="s">
        <v>149</v>
      </c>
      <c r="AT735" s="211" t="s">
        <v>72</v>
      </c>
      <c r="AU735" s="211" t="s">
        <v>81</v>
      </c>
      <c r="AY735" s="210" t="s">
        <v>141</v>
      </c>
      <c r="BK735" s="212">
        <f>SUM(BK736:BK741)</f>
        <v>0</v>
      </c>
    </row>
    <row r="736" s="2" customFormat="1" ht="24.15" customHeight="1">
      <c r="A736" s="38"/>
      <c r="B736" s="39"/>
      <c r="C736" s="215" t="s">
        <v>936</v>
      </c>
      <c r="D736" s="215" t="s">
        <v>144</v>
      </c>
      <c r="E736" s="216" t="s">
        <v>937</v>
      </c>
      <c r="F736" s="217" t="s">
        <v>938</v>
      </c>
      <c r="G736" s="218" t="s">
        <v>660</v>
      </c>
      <c r="H736" s="219">
        <v>1</v>
      </c>
      <c r="I736" s="220"/>
      <c r="J736" s="221">
        <f>ROUND(I736*H736,2)</f>
        <v>0</v>
      </c>
      <c r="K736" s="222"/>
      <c r="L736" s="44"/>
      <c r="M736" s="223" t="s">
        <v>1</v>
      </c>
      <c r="N736" s="224" t="s">
        <v>39</v>
      </c>
      <c r="O736" s="91"/>
      <c r="P736" s="225">
        <f>O736*H736</f>
        <v>0</v>
      </c>
      <c r="Q736" s="225">
        <v>0.0085000000000000006</v>
      </c>
      <c r="R736" s="225">
        <f>Q736*H736</f>
        <v>0.0085000000000000006</v>
      </c>
      <c r="S736" s="225">
        <v>0</v>
      </c>
      <c r="T736" s="22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7" t="s">
        <v>265</v>
      </c>
      <c r="AT736" s="227" t="s">
        <v>144</v>
      </c>
      <c r="AU736" s="227" t="s">
        <v>149</v>
      </c>
      <c r="AY736" s="17" t="s">
        <v>141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7" t="s">
        <v>149</v>
      </c>
      <c r="BK736" s="228">
        <f>ROUND(I736*H736,2)</f>
        <v>0</v>
      </c>
      <c r="BL736" s="17" t="s">
        <v>265</v>
      </c>
      <c r="BM736" s="227" t="s">
        <v>939</v>
      </c>
    </row>
    <row r="737" s="13" customFormat="1">
      <c r="A737" s="13"/>
      <c r="B737" s="229"/>
      <c r="C737" s="230"/>
      <c r="D737" s="231" t="s">
        <v>151</v>
      </c>
      <c r="E737" s="232" t="s">
        <v>1</v>
      </c>
      <c r="F737" s="233" t="s">
        <v>227</v>
      </c>
      <c r="G737" s="230"/>
      <c r="H737" s="232" t="s">
        <v>1</v>
      </c>
      <c r="I737" s="234"/>
      <c r="J737" s="230"/>
      <c r="K737" s="230"/>
      <c r="L737" s="235"/>
      <c r="M737" s="236"/>
      <c r="N737" s="237"/>
      <c r="O737" s="237"/>
      <c r="P737" s="237"/>
      <c r="Q737" s="237"/>
      <c r="R737" s="237"/>
      <c r="S737" s="237"/>
      <c r="T737" s="23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9" t="s">
        <v>151</v>
      </c>
      <c r="AU737" s="239" t="s">
        <v>149</v>
      </c>
      <c r="AV737" s="13" t="s">
        <v>81</v>
      </c>
      <c r="AW737" s="13" t="s">
        <v>30</v>
      </c>
      <c r="AX737" s="13" t="s">
        <v>73</v>
      </c>
      <c r="AY737" s="239" t="s">
        <v>141</v>
      </c>
    </row>
    <row r="738" s="14" customFormat="1">
      <c r="A738" s="14"/>
      <c r="B738" s="240"/>
      <c r="C738" s="241"/>
      <c r="D738" s="231" t="s">
        <v>151</v>
      </c>
      <c r="E738" s="242" t="s">
        <v>1</v>
      </c>
      <c r="F738" s="243" t="s">
        <v>81</v>
      </c>
      <c r="G738" s="241"/>
      <c r="H738" s="244">
        <v>1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151</v>
      </c>
      <c r="AU738" s="250" t="s">
        <v>149</v>
      </c>
      <c r="AV738" s="14" t="s">
        <v>149</v>
      </c>
      <c r="AW738" s="14" t="s">
        <v>30</v>
      </c>
      <c r="AX738" s="14" t="s">
        <v>81</v>
      </c>
      <c r="AY738" s="250" t="s">
        <v>141</v>
      </c>
    </row>
    <row r="739" s="2" customFormat="1" ht="24.15" customHeight="1">
      <c r="A739" s="38"/>
      <c r="B739" s="39"/>
      <c r="C739" s="215" t="s">
        <v>940</v>
      </c>
      <c r="D739" s="215" t="s">
        <v>144</v>
      </c>
      <c r="E739" s="216" t="s">
        <v>941</v>
      </c>
      <c r="F739" s="217" t="s">
        <v>942</v>
      </c>
      <c r="G739" s="218" t="s">
        <v>147</v>
      </c>
      <c r="H739" s="219">
        <v>0.0089999999999999993</v>
      </c>
      <c r="I739" s="220"/>
      <c r="J739" s="221">
        <f>ROUND(I739*H739,2)</f>
        <v>0</v>
      </c>
      <c r="K739" s="222"/>
      <c r="L739" s="44"/>
      <c r="M739" s="223" t="s">
        <v>1</v>
      </c>
      <c r="N739" s="224" t="s">
        <v>39</v>
      </c>
      <c r="O739" s="91"/>
      <c r="P739" s="225">
        <f>O739*H739</f>
        <v>0</v>
      </c>
      <c r="Q739" s="225">
        <v>0</v>
      </c>
      <c r="R739" s="225">
        <f>Q739*H739</f>
        <v>0</v>
      </c>
      <c r="S739" s="225">
        <v>0</v>
      </c>
      <c r="T739" s="226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7" t="s">
        <v>265</v>
      </c>
      <c r="AT739" s="227" t="s">
        <v>144</v>
      </c>
      <c r="AU739" s="227" t="s">
        <v>149</v>
      </c>
      <c r="AY739" s="17" t="s">
        <v>141</v>
      </c>
      <c r="BE739" s="228">
        <f>IF(N739="základní",J739,0)</f>
        <v>0</v>
      </c>
      <c r="BF739" s="228">
        <f>IF(N739="snížená",J739,0)</f>
        <v>0</v>
      </c>
      <c r="BG739" s="228">
        <f>IF(N739="zákl. přenesená",J739,0)</f>
        <v>0</v>
      </c>
      <c r="BH739" s="228">
        <f>IF(N739="sníž. přenesená",J739,0)</f>
        <v>0</v>
      </c>
      <c r="BI739" s="228">
        <f>IF(N739="nulová",J739,0)</f>
        <v>0</v>
      </c>
      <c r="BJ739" s="17" t="s">
        <v>149</v>
      </c>
      <c r="BK739" s="228">
        <f>ROUND(I739*H739,2)</f>
        <v>0</v>
      </c>
      <c r="BL739" s="17" t="s">
        <v>265</v>
      </c>
      <c r="BM739" s="227" t="s">
        <v>943</v>
      </c>
    </row>
    <row r="740" s="2" customFormat="1" ht="33" customHeight="1">
      <c r="A740" s="38"/>
      <c r="B740" s="39"/>
      <c r="C740" s="215" t="s">
        <v>944</v>
      </c>
      <c r="D740" s="215" t="s">
        <v>144</v>
      </c>
      <c r="E740" s="216" t="s">
        <v>945</v>
      </c>
      <c r="F740" s="217" t="s">
        <v>946</v>
      </c>
      <c r="G740" s="218" t="s">
        <v>147</v>
      </c>
      <c r="H740" s="219">
        <v>0.017999999999999999</v>
      </c>
      <c r="I740" s="220"/>
      <c r="J740" s="221">
        <f>ROUND(I740*H740,2)</f>
        <v>0</v>
      </c>
      <c r="K740" s="222"/>
      <c r="L740" s="44"/>
      <c r="M740" s="223" t="s">
        <v>1</v>
      </c>
      <c r="N740" s="224" t="s">
        <v>39</v>
      </c>
      <c r="O740" s="91"/>
      <c r="P740" s="225">
        <f>O740*H740</f>
        <v>0</v>
      </c>
      <c r="Q740" s="225">
        <v>0</v>
      </c>
      <c r="R740" s="225">
        <f>Q740*H740</f>
        <v>0</v>
      </c>
      <c r="S740" s="225">
        <v>0</v>
      </c>
      <c r="T740" s="22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265</v>
      </c>
      <c r="AT740" s="227" t="s">
        <v>144</v>
      </c>
      <c r="AU740" s="227" t="s">
        <v>149</v>
      </c>
      <c r="AY740" s="17" t="s">
        <v>141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149</v>
      </c>
      <c r="BK740" s="228">
        <f>ROUND(I740*H740,2)</f>
        <v>0</v>
      </c>
      <c r="BL740" s="17" t="s">
        <v>265</v>
      </c>
      <c r="BM740" s="227" t="s">
        <v>947</v>
      </c>
    </row>
    <row r="741" s="14" customFormat="1">
      <c r="A741" s="14"/>
      <c r="B741" s="240"/>
      <c r="C741" s="241"/>
      <c r="D741" s="231" t="s">
        <v>151</v>
      </c>
      <c r="E741" s="241"/>
      <c r="F741" s="243" t="s">
        <v>948</v>
      </c>
      <c r="G741" s="241"/>
      <c r="H741" s="244">
        <v>0.017999999999999999</v>
      </c>
      <c r="I741" s="245"/>
      <c r="J741" s="241"/>
      <c r="K741" s="241"/>
      <c r="L741" s="246"/>
      <c r="M741" s="247"/>
      <c r="N741" s="248"/>
      <c r="O741" s="248"/>
      <c r="P741" s="248"/>
      <c r="Q741" s="248"/>
      <c r="R741" s="248"/>
      <c r="S741" s="248"/>
      <c r="T741" s="249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0" t="s">
        <v>151</v>
      </c>
      <c r="AU741" s="250" t="s">
        <v>149</v>
      </c>
      <c r="AV741" s="14" t="s">
        <v>149</v>
      </c>
      <c r="AW741" s="14" t="s">
        <v>4</v>
      </c>
      <c r="AX741" s="14" t="s">
        <v>81</v>
      </c>
      <c r="AY741" s="250" t="s">
        <v>141</v>
      </c>
    </row>
    <row r="742" s="12" customFormat="1" ht="22.8" customHeight="1">
      <c r="A742" s="12"/>
      <c r="B742" s="199"/>
      <c r="C742" s="200"/>
      <c r="D742" s="201" t="s">
        <v>72</v>
      </c>
      <c r="E742" s="213" t="s">
        <v>949</v>
      </c>
      <c r="F742" s="213" t="s">
        <v>950</v>
      </c>
      <c r="G742" s="200"/>
      <c r="H742" s="200"/>
      <c r="I742" s="203"/>
      <c r="J742" s="214">
        <f>BK742</f>
        <v>0</v>
      </c>
      <c r="K742" s="200"/>
      <c r="L742" s="205"/>
      <c r="M742" s="206"/>
      <c r="N742" s="207"/>
      <c r="O742" s="207"/>
      <c r="P742" s="208">
        <f>SUM(P743:P749)</f>
        <v>0</v>
      </c>
      <c r="Q742" s="207"/>
      <c r="R742" s="208">
        <f>SUM(R743:R749)</f>
        <v>0.00124</v>
      </c>
      <c r="S742" s="207"/>
      <c r="T742" s="209">
        <f>SUM(T743:T749)</f>
        <v>0</v>
      </c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R742" s="210" t="s">
        <v>149</v>
      </c>
      <c r="AT742" s="211" t="s">
        <v>72</v>
      </c>
      <c r="AU742" s="211" t="s">
        <v>81</v>
      </c>
      <c r="AY742" s="210" t="s">
        <v>141</v>
      </c>
      <c r="BK742" s="212">
        <f>SUM(BK743:BK749)</f>
        <v>0</v>
      </c>
    </row>
    <row r="743" s="2" customFormat="1" ht="16.5" customHeight="1">
      <c r="A743" s="38"/>
      <c r="B743" s="39"/>
      <c r="C743" s="215" t="s">
        <v>951</v>
      </c>
      <c r="D743" s="215" t="s">
        <v>144</v>
      </c>
      <c r="E743" s="216" t="s">
        <v>952</v>
      </c>
      <c r="F743" s="217" t="s">
        <v>953</v>
      </c>
      <c r="G743" s="218" t="s">
        <v>162</v>
      </c>
      <c r="H743" s="219">
        <v>1</v>
      </c>
      <c r="I743" s="220"/>
      <c r="J743" s="221">
        <f>ROUND(I743*H743,2)</f>
        <v>0</v>
      </c>
      <c r="K743" s="222"/>
      <c r="L743" s="44"/>
      <c r="M743" s="223" t="s">
        <v>1</v>
      </c>
      <c r="N743" s="224" t="s">
        <v>39</v>
      </c>
      <c r="O743" s="91"/>
      <c r="P743" s="225">
        <f>O743*H743</f>
        <v>0</v>
      </c>
      <c r="Q743" s="225">
        <v>0</v>
      </c>
      <c r="R743" s="225">
        <f>Q743*H743</f>
        <v>0</v>
      </c>
      <c r="S743" s="225">
        <v>0</v>
      </c>
      <c r="T743" s="226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27" t="s">
        <v>265</v>
      </c>
      <c r="AT743" s="227" t="s">
        <v>144</v>
      </c>
      <c r="AU743" s="227" t="s">
        <v>149</v>
      </c>
      <c r="AY743" s="17" t="s">
        <v>141</v>
      </c>
      <c r="BE743" s="228">
        <f>IF(N743="základní",J743,0)</f>
        <v>0</v>
      </c>
      <c r="BF743" s="228">
        <f>IF(N743="snížená",J743,0)</f>
        <v>0</v>
      </c>
      <c r="BG743" s="228">
        <f>IF(N743="zákl. přenesená",J743,0)</f>
        <v>0</v>
      </c>
      <c r="BH743" s="228">
        <f>IF(N743="sníž. přenesená",J743,0)</f>
        <v>0</v>
      </c>
      <c r="BI743" s="228">
        <f>IF(N743="nulová",J743,0)</f>
        <v>0</v>
      </c>
      <c r="BJ743" s="17" t="s">
        <v>149</v>
      </c>
      <c r="BK743" s="228">
        <f>ROUND(I743*H743,2)</f>
        <v>0</v>
      </c>
      <c r="BL743" s="17" t="s">
        <v>265</v>
      </c>
      <c r="BM743" s="227" t="s">
        <v>954</v>
      </c>
    </row>
    <row r="744" s="13" customFormat="1">
      <c r="A744" s="13"/>
      <c r="B744" s="229"/>
      <c r="C744" s="230"/>
      <c r="D744" s="231" t="s">
        <v>151</v>
      </c>
      <c r="E744" s="232" t="s">
        <v>1</v>
      </c>
      <c r="F744" s="233" t="s">
        <v>955</v>
      </c>
      <c r="G744" s="230"/>
      <c r="H744" s="232" t="s">
        <v>1</v>
      </c>
      <c r="I744" s="234"/>
      <c r="J744" s="230"/>
      <c r="K744" s="230"/>
      <c r="L744" s="235"/>
      <c r="M744" s="236"/>
      <c r="N744" s="237"/>
      <c r="O744" s="237"/>
      <c r="P744" s="237"/>
      <c r="Q744" s="237"/>
      <c r="R744" s="237"/>
      <c r="S744" s="237"/>
      <c r="T744" s="23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9" t="s">
        <v>151</v>
      </c>
      <c r="AU744" s="239" t="s">
        <v>149</v>
      </c>
      <c r="AV744" s="13" t="s">
        <v>81</v>
      </c>
      <c r="AW744" s="13" t="s">
        <v>30</v>
      </c>
      <c r="AX744" s="13" t="s">
        <v>73</v>
      </c>
      <c r="AY744" s="239" t="s">
        <v>141</v>
      </c>
    </row>
    <row r="745" s="14" customFormat="1">
      <c r="A745" s="14"/>
      <c r="B745" s="240"/>
      <c r="C745" s="241"/>
      <c r="D745" s="231" t="s">
        <v>151</v>
      </c>
      <c r="E745" s="242" t="s">
        <v>1</v>
      </c>
      <c r="F745" s="243" t="s">
        <v>81</v>
      </c>
      <c r="G745" s="241"/>
      <c r="H745" s="244">
        <v>1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151</v>
      </c>
      <c r="AU745" s="250" t="s">
        <v>149</v>
      </c>
      <c r="AV745" s="14" t="s">
        <v>149</v>
      </c>
      <c r="AW745" s="14" t="s">
        <v>30</v>
      </c>
      <c r="AX745" s="14" t="s">
        <v>81</v>
      </c>
      <c r="AY745" s="250" t="s">
        <v>141</v>
      </c>
    </row>
    <row r="746" s="2" customFormat="1" ht="16.5" customHeight="1">
      <c r="A746" s="38"/>
      <c r="B746" s="39"/>
      <c r="C746" s="251" t="s">
        <v>956</v>
      </c>
      <c r="D746" s="251" t="s">
        <v>154</v>
      </c>
      <c r="E746" s="252" t="s">
        <v>957</v>
      </c>
      <c r="F746" s="253" t="s">
        <v>958</v>
      </c>
      <c r="G746" s="254" t="s">
        <v>162</v>
      </c>
      <c r="H746" s="255">
        <v>1</v>
      </c>
      <c r="I746" s="256"/>
      <c r="J746" s="257">
        <f>ROUND(I746*H746,2)</f>
        <v>0</v>
      </c>
      <c r="K746" s="258"/>
      <c r="L746" s="259"/>
      <c r="M746" s="260" t="s">
        <v>1</v>
      </c>
      <c r="N746" s="261" t="s">
        <v>39</v>
      </c>
      <c r="O746" s="91"/>
      <c r="P746" s="225">
        <f>O746*H746</f>
        <v>0</v>
      </c>
      <c r="Q746" s="225">
        <v>0.00124</v>
      </c>
      <c r="R746" s="225">
        <f>Q746*H746</f>
        <v>0.00124</v>
      </c>
      <c r="S746" s="225">
        <v>0</v>
      </c>
      <c r="T746" s="226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7" t="s">
        <v>348</v>
      </c>
      <c r="AT746" s="227" t="s">
        <v>154</v>
      </c>
      <c r="AU746" s="227" t="s">
        <v>149</v>
      </c>
      <c r="AY746" s="17" t="s">
        <v>141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7" t="s">
        <v>149</v>
      </c>
      <c r="BK746" s="228">
        <f>ROUND(I746*H746,2)</f>
        <v>0</v>
      </c>
      <c r="BL746" s="17" t="s">
        <v>265</v>
      </c>
      <c r="BM746" s="227" t="s">
        <v>959</v>
      </c>
    </row>
    <row r="747" s="2" customFormat="1" ht="24.15" customHeight="1">
      <c r="A747" s="38"/>
      <c r="B747" s="39"/>
      <c r="C747" s="215" t="s">
        <v>960</v>
      </c>
      <c r="D747" s="215" t="s">
        <v>144</v>
      </c>
      <c r="E747" s="216" t="s">
        <v>961</v>
      </c>
      <c r="F747" s="217" t="s">
        <v>962</v>
      </c>
      <c r="G747" s="218" t="s">
        <v>147</v>
      </c>
      <c r="H747" s="219">
        <v>0.001</v>
      </c>
      <c r="I747" s="220"/>
      <c r="J747" s="221">
        <f>ROUND(I747*H747,2)</f>
        <v>0</v>
      </c>
      <c r="K747" s="222"/>
      <c r="L747" s="44"/>
      <c r="M747" s="223" t="s">
        <v>1</v>
      </c>
      <c r="N747" s="224" t="s">
        <v>39</v>
      </c>
      <c r="O747" s="91"/>
      <c r="P747" s="225">
        <f>O747*H747</f>
        <v>0</v>
      </c>
      <c r="Q747" s="225">
        <v>0</v>
      </c>
      <c r="R747" s="225">
        <f>Q747*H747</f>
        <v>0</v>
      </c>
      <c r="S747" s="225">
        <v>0</v>
      </c>
      <c r="T747" s="226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7" t="s">
        <v>265</v>
      </c>
      <c r="AT747" s="227" t="s">
        <v>144</v>
      </c>
      <c r="AU747" s="227" t="s">
        <v>149</v>
      </c>
      <c r="AY747" s="17" t="s">
        <v>141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17" t="s">
        <v>149</v>
      </c>
      <c r="BK747" s="228">
        <f>ROUND(I747*H747,2)</f>
        <v>0</v>
      </c>
      <c r="BL747" s="17" t="s">
        <v>265</v>
      </c>
      <c r="BM747" s="227" t="s">
        <v>963</v>
      </c>
    </row>
    <row r="748" s="2" customFormat="1" ht="24.15" customHeight="1">
      <c r="A748" s="38"/>
      <c r="B748" s="39"/>
      <c r="C748" s="215" t="s">
        <v>964</v>
      </c>
      <c r="D748" s="215" t="s">
        <v>144</v>
      </c>
      <c r="E748" s="216" t="s">
        <v>965</v>
      </c>
      <c r="F748" s="217" t="s">
        <v>966</v>
      </c>
      <c r="G748" s="218" t="s">
        <v>147</v>
      </c>
      <c r="H748" s="219">
        <v>0.002</v>
      </c>
      <c r="I748" s="220"/>
      <c r="J748" s="221">
        <f>ROUND(I748*H748,2)</f>
        <v>0</v>
      </c>
      <c r="K748" s="222"/>
      <c r="L748" s="44"/>
      <c r="M748" s="223" t="s">
        <v>1</v>
      </c>
      <c r="N748" s="224" t="s">
        <v>39</v>
      </c>
      <c r="O748" s="91"/>
      <c r="P748" s="225">
        <f>O748*H748</f>
        <v>0</v>
      </c>
      <c r="Q748" s="225">
        <v>0</v>
      </c>
      <c r="R748" s="225">
        <f>Q748*H748</f>
        <v>0</v>
      </c>
      <c r="S748" s="225">
        <v>0</v>
      </c>
      <c r="T748" s="226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7" t="s">
        <v>265</v>
      </c>
      <c r="AT748" s="227" t="s">
        <v>144</v>
      </c>
      <c r="AU748" s="227" t="s">
        <v>149</v>
      </c>
      <c r="AY748" s="17" t="s">
        <v>141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7" t="s">
        <v>149</v>
      </c>
      <c r="BK748" s="228">
        <f>ROUND(I748*H748,2)</f>
        <v>0</v>
      </c>
      <c r="BL748" s="17" t="s">
        <v>265</v>
      </c>
      <c r="BM748" s="227" t="s">
        <v>967</v>
      </c>
    </row>
    <row r="749" s="14" customFormat="1">
      <c r="A749" s="14"/>
      <c r="B749" s="240"/>
      <c r="C749" s="241"/>
      <c r="D749" s="231" t="s">
        <v>151</v>
      </c>
      <c r="E749" s="241"/>
      <c r="F749" s="243" t="s">
        <v>779</v>
      </c>
      <c r="G749" s="241"/>
      <c r="H749" s="244">
        <v>0.002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0" t="s">
        <v>151</v>
      </c>
      <c r="AU749" s="250" t="s">
        <v>149</v>
      </c>
      <c r="AV749" s="14" t="s">
        <v>149</v>
      </c>
      <c r="AW749" s="14" t="s">
        <v>4</v>
      </c>
      <c r="AX749" s="14" t="s">
        <v>81</v>
      </c>
      <c r="AY749" s="250" t="s">
        <v>141</v>
      </c>
    </row>
    <row r="750" s="12" customFormat="1" ht="22.8" customHeight="1">
      <c r="A750" s="12"/>
      <c r="B750" s="199"/>
      <c r="C750" s="200"/>
      <c r="D750" s="201" t="s">
        <v>72</v>
      </c>
      <c r="E750" s="213" t="s">
        <v>968</v>
      </c>
      <c r="F750" s="213" t="s">
        <v>969</v>
      </c>
      <c r="G750" s="200"/>
      <c r="H750" s="200"/>
      <c r="I750" s="203"/>
      <c r="J750" s="214">
        <f>BK750</f>
        <v>0</v>
      </c>
      <c r="K750" s="200"/>
      <c r="L750" s="205"/>
      <c r="M750" s="206"/>
      <c r="N750" s="207"/>
      <c r="O750" s="207"/>
      <c r="P750" s="208">
        <f>SUM(P751:P767)</f>
        <v>0</v>
      </c>
      <c r="Q750" s="207"/>
      <c r="R750" s="208">
        <f>SUM(R751:R767)</f>
        <v>0.00083999999999999993</v>
      </c>
      <c r="S750" s="207"/>
      <c r="T750" s="209">
        <f>SUM(T751:T767)</f>
        <v>0.0050800000000000003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10" t="s">
        <v>149</v>
      </c>
      <c r="AT750" s="211" t="s">
        <v>72</v>
      </c>
      <c r="AU750" s="211" t="s">
        <v>81</v>
      </c>
      <c r="AY750" s="210" t="s">
        <v>141</v>
      </c>
      <c r="BK750" s="212">
        <f>SUM(BK751:BK767)</f>
        <v>0</v>
      </c>
    </row>
    <row r="751" s="2" customFormat="1" ht="16.5" customHeight="1">
      <c r="A751" s="38"/>
      <c r="B751" s="39"/>
      <c r="C751" s="215" t="s">
        <v>970</v>
      </c>
      <c r="D751" s="215" t="s">
        <v>144</v>
      </c>
      <c r="E751" s="216" t="s">
        <v>971</v>
      </c>
      <c r="F751" s="217" t="s">
        <v>972</v>
      </c>
      <c r="G751" s="218" t="s">
        <v>177</v>
      </c>
      <c r="H751" s="219">
        <v>2</v>
      </c>
      <c r="I751" s="220"/>
      <c r="J751" s="221">
        <f>ROUND(I751*H751,2)</f>
        <v>0</v>
      </c>
      <c r="K751" s="222"/>
      <c r="L751" s="44"/>
      <c r="M751" s="223" t="s">
        <v>1</v>
      </c>
      <c r="N751" s="224" t="s">
        <v>39</v>
      </c>
      <c r="O751" s="91"/>
      <c r="P751" s="225">
        <f>O751*H751</f>
        <v>0</v>
      </c>
      <c r="Q751" s="225">
        <v>4.0000000000000003E-05</v>
      </c>
      <c r="R751" s="225">
        <f>Q751*H751</f>
        <v>8.0000000000000007E-05</v>
      </c>
      <c r="S751" s="225">
        <v>0.0025400000000000002</v>
      </c>
      <c r="T751" s="226">
        <f>S751*H751</f>
        <v>0.0050800000000000003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265</v>
      </c>
      <c r="AT751" s="227" t="s">
        <v>144</v>
      </c>
      <c r="AU751" s="227" t="s">
        <v>149</v>
      </c>
      <c r="AY751" s="17" t="s">
        <v>141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149</v>
      </c>
      <c r="BK751" s="228">
        <f>ROUND(I751*H751,2)</f>
        <v>0</v>
      </c>
      <c r="BL751" s="17" t="s">
        <v>265</v>
      </c>
      <c r="BM751" s="227" t="s">
        <v>973</v>
      </c>
    </row>
    <row r="752" s="13" customFormat="1">
      <c r="A752" s="13"/>
      <c r="B752" s="229"/>
      <c r="C752" s="230"/>
      <c r="D752" s="231" t="s">
        <v>151</v>
      </c>
      <c r="E752" s="232" t="s">
        <v>1</v>
      </c>
      <c r="F752" s="233" t="s">
        <v>974</v>
      </c>
      <c r="G752" s="230"/>
      <c r="H752" s="232" t="s">
        <v>1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9" t="s">
        <v>151</v>
      </c>
      <c r="AU752" s="239" t="s">
        <v>149</v>
      </c>
      <c r="AV752" s="13" t="s">
        <v>81</v>
      </c>
      <c r="AW752" s="13" t="s">
        <v>30</v>
      </c>
      <c r="AX752" s="13" t="s">
        <v>73</v>
      </c>
      <c r="AY752" s="239" t="s">
        <v>141</v>
      </c>
    </row>
    <row r="753" s="14" customFormat="1">
      <c r="A753" s="14"/>
      <c r="B753" s="240"/>
      <c r="C753" s="241"/>
      <c r="D753" s="231" t="s">
        <v>151</v>
      </c>
      <c r="E753" s="242" t="s">
        <v>1</v>
      </c>
      <c r="F753" s="243" t="s">
        <v>149</v>
      </c>
      <c r="G753" s="241"/>
      <c r="H753" s="244">
        <v>2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0" t="s">
        <v>151</v>
      </c>
      <c r="AU753" s="250" t="s">
        <v>149</v>
      </c>
      <c r="AV753" s="14" t="s">
        <v>149</v>
      </c>
      <c r="AW753" s="14" t="s">
        <v>30</v>
      </c>
      <c r="AX753" s="14" t="s">
        <v>81</v>
      </c>
      <c r="AY753" s="250" t="s">
        <v>141</v>
      </c>
    </row>
    <row r="754" s="2" customFormat="1" ht="24.15" customHeight="1">
      <c r="A754" s="38"/>
      <c r="B754" s="39"/>
      <c r="C754" s="215" t="s">
        <v>975</v>
      </c>
      <c r="D754" s="215" t="s">
        <v>144</v>
      </c>
      <c r="E754" s="216" t="s">
        <v>976</v>
      </c>
      <c r="F754" s="217" t="s">
        <v>977</v>
      </c>
      <c r="G754" s="218" t="s">
        <v>162</v>
      </c>
      <c r="H754" s="219">
        <v>2</v>
      </c>
      <c r="I754" s="220"/>
      <c r="J754" s="221">
        <f>ROUND(I754*H754,2)</f>
        <v>0</v>
      </c>
      <c r="K754" s="222"/>
      <c r="L754" s="44"/>
      <c r="M754" s="223" t="s">
        <v>1</v>
      </c>
      <c r="N754" s="224" t="s">
        <v>39</v>
      </c>
      <c r="O754" s="91"/>
      <c r="P754" s="225">
        <f>O754*H754</f>
        <v>0</v>
      </c>
      <c r="Q754" s="225">
        <v>0.00029999999999999997</v>
      </c>
      <c r="R754" s="225">
        <f>Q754*H754</f>
        <v>0.00059999999999999995</v>
      </c>
      <c r="S754" s="225">
        <v>0</v>
      </c>
      <c r="T754" s="226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27" t="s">
        <v>265</v>
      </c>
      <c r="AT754" s="227" t="s">
        <v>144</v>
      </c>
      <c r="AU754" s="227" t="s">
        <v>149</v>
      </c>
      <c r="AY754" s="17" t="s">
        <v>141</v>
      </c>
      <c r="BE754" s="228">
        <f>IF(N754="základní",J754,0)</f>
        <v>0</v>
      </c>
      <c r="BF754" s="228">
        <f>IF(N754="snížená",J754,0)</f>
        <v>0</v>
      </c>
      <c r="BG754" s="228">
        <f>IF(N754="zákl. přenesená",J754,0)</f>
        <v>0</v>
      </c>
      <c r="BH754" s="228">
        <f>IF(N754="sníž. přenesená",J754,0)</f>
        <v>0</v>
      </c>
      <c r="BI754" s="228">
        <f>IF(N754="nulová",J754,0)</f>
        <v>0</v>
      </c>
      <c r="BJ754" s="17" t="s">
        <v>149</v>
      </c>
      <c r="BK754" s="228">
        <f>ROUND(I754*H754,2)</f>
        <v>0</v>
      </c>
      <c r="BL754" s="17" t="s">
        <v>265</v>
      </c>
      <c r="BM754" s="227" t="s">
        <v>978</v>
      </c>
    </row>
    <row r="755" s="13" customFormat="1">
      <c r="A755" s="13"/>
      <c r="B755" s="229"/>
      <c r="C755" s="230"/>
      <c r="D755" s="231" t="s">
        <v>151</v>
      </c>
      <c r="E755" s="232" t="s">
        <v>1</v>
      </c>
      <c r="F755" s="233" t="s">
        <v>279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151</v>
      </c>
      <c r="AU755" s="239" t="s">
        <v>149</v>
      </c>
      <c r="AV755" s="13" t="s">
        <v>81</v>
      </c>
      <c r="AW755" s="13" t="s">
        <v>30</v>
      </c>
      <c r="AX755" s="13" t="s">
        <v>73</v>
      </c>
      <c r="AY755" s="239" t="s">
        <v>141</v>
      </c>
    </row>
    <row r="756" s="14" customFormat="1">
      <c r="A756" s="14"/>
      <c r="B756" s="240"/>
      <c r="C756" s="241"/>
      <c r="D756" s="231" t="s">
        <v>151</v>
      </c>
      <c r="E756" s="242" t="s">
        <v>1</v>
      </c>
      <c r="F756" s="243" t="s">
        <v>149</v>
      </c>
      <c r="G756" s="241"/>
      <c r="H756" s="244">
        <v>2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151</v>
      </c>
      <c r="AU756" s="250" t="s">
        <v>149</v>
      </c>
      <c r="AV756" s="14" t="s">
        <v>149</v>
      </c>
      <c r="AW756" s="14" t="s">
        <v>30</v>
      </c>
      <c r="AX756" s="14" t="s">
        <v>81</v>
      </c>
      <c r="AY756" s="250" t="s">
        <v>141</v>
      </c>
    </row>
    <row r="757" s="2" customFormat="1" ht="24.15" customHeight="1">
      <c r="A757" s="38"/>
      <c r="B757" s="39"/>
      <c r="C757" s="215" t="s">
        <v>979</v>
      </c>
      <c r="D757" s="215" t="s">
        <v>144</v>
      </c>
      <c r="E757" s="216" t="s">
        <v>980</v>
      </c>
      <c r="F757" s="217" t="s">
        <v>981</v>
      </c>
      <c r="G757" s="218" t="s">
        <v>162</v>
      </c>
      <c r="H757" s="219">
        <v>8</v>
      </c>
      <c r="I757" s="220"/>
      <c r="J757" s="221">
        <f>ROUND(I757*H757,2)</f>
        <v>0</v>
      </c>
      <c r="K757" s="222"/>
      <c r="L757" s="44"/>
      <c r="M757" s="223" t="s">
        <v>1</v>
      </c>
      <c r="N757" s="224" t="s">
        <v>39</v>
      </c>
      <c r="O757" s="91"/>
      <c r="P757" s="225">
        <f>O757*H757</f>
        <v>0</v>
      </c>
      <c r="Q757" s="225">
        <v>2.0000000000000002E-05</v>
      </c>
      <c r="R757" s="225">
        <f>Q757*H757</f>
        <v>0.00016000000000000001</v>
      </c>
      <c r="S757" s="225">
        <v>0</v>
      </c>
      <c r="T757" s="226">
        <f>S757*H757</f>
        <v>0</v>
      </c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R757" s="227" t="s">
        <v>265</v>
      </c>
      <c r="AT757" s="227" t="s">
        <v>144</v>
      </c>
      <c r="AU757" s="227" t="s">
        <v>149</v>
      </c>
      <c r="AY757" s="17" t="s">
        <v>141</v>
      </c>
      <c r="BE757" s="228">
        <f>IF(N757="základní",J757,0)</f>
        <v>0</v>
      </c>
      <c r="BF757" s="228">
        <f>IF(N757="snížená",J757,0)</f>
        <v>0</v>
      </c>
      <c r="BG757" s="228">
        <f>IF(N757="zákl. přenesená",J757,0)</f>
        <v>0</v>
      </c>
      <c r="BH757" s="228">
        <f>IF(N757="sníž. přenesená",J757,0)</f>
        <v>0</v>
      </c>
      <c r="BI757" s="228">
        <f>IF(N757="nulová",J757,0)</f>
        <v>0</v>
      </c>
      <c r="BJ757" s="17" t="s">
        <v>149</v>
      </c>
      <c r="BK757" s="228">
        <f>ROUND(I757*H757,2)</f>
        <v>0</v>
      </c>
      <c r="BL757" s="17" t="s">
        <v>265</v>
      </c>
      <c r="BM757" s="227" t="s">
        <v>982</v>
      </c>
    </row>
    <row r="758" s="13" customFormat="1">
      <c r="A758" s="13"/>
      <c r="B758" s="229"/>
      <c r="C758" s="230"/>
      <c r="D758" s="231" t="s">
        <v>151</v>
      </c>
      <c r="E758" s="232" t="s">
        <v>1</v>
      </c>
      <c r="F758" s="233" t="s">
        <v>279</v>
      </c>
      <c r="G758" s="230"/>
      <c r="H758" s="232" t="s">
        <v>1</v>
      </c>
      <c r="I758" s="234"/>
      <c r="J758" s="230"/>
      <c r="K758" s="230"/>
      <c r="L758" s="235"/>
      <c r="M758" s="236"/>
      <c r="N758" s="237"/>
      <c r="O758" s="237"/>
      <c r="P758" s="237"/>
      <c r="Q758" s="237"/>
      <c r="R758" s="237"/>
      <c r="S758" s="237"/>
      <c r="T758" s="238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9" t="s">
        <v>151</v>
      </c>
      <c r="AU758" s="239" t="s">
        <v>149</v>
      </c>
      <c r="AV758" s="13" t="s">
        <v>81</v>
      </c>
      <c r="AW758" s="13" t="s">
        <v>30</v>
      </c>
      <c r="AX758" s="13" t="s">
        <v>73</v>
      </c>
      <c r="AY758" s="239" t="s">
        <v>141</v>
      </c>
    </row>
    <row r="759" s="14" customFormat="1">
      <c r="A759" s="14"/>
      <c r="B759" s="240"/>
      <c r="C759" s="241"/>
      <c r="D759" s="231" t="s">
        <v>151</v>
      </c>
      <c r="E759" s="242" t="s">
        <v>1</v>
      </c>
      <c r="F759" s="243" t="s">
        <v>149</v>
      </c>
      <c r="G759" s="241"/>
      <c r="H759" s="244">
        <v>2</v>
      </c>
      <c r="I759" s="245"/>
      <c r="J759" s="241"/>
      <c r="K759" s="241"/>
      <c r="L759" s="246"/>
      <c r="M759" s="247"/>
      <c r="N759" s="248"/>
      <c r="O759" s="248"/>
      <c r="P759" s="248"/>
      <c r="Q759" s="248"/>
      <c r="R759" s="248"/>
      <c r="S759" s="248"/>
      <c r="T759" s="249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0" t="s">
        <v>151</v>
      </c>
      <c r="AU759" s="250" t="s">
        <v>149</v>
      </c>
      <c r="AV759" s="14" t="s">
        <v>149</v>
      </c>
      <c r="AW759" s="14" t="s">
        <v>30</v>
      </c>
      <c r="AX759" s="14" t="s">
        <v>73</v>
      </c>
      <c r="AY759" s="250" t="s">
        <v>141</v>
      </c>
    </row>
    <row r="760" s="13" customFormat="1">
      <c r="A760" s="13"/>
      <c r="B760" s="229"/>
      <c r="C760" s="230"/>
      <c r="D760" s="231" t="s">
        <v>151</v>
      </c>
      <c r="E760" s="232" t="s">
        <v>1</v>
      </c>
      <c r="F760" s="233" t="s">
        <v>983</v>
      </c>
      <c r="G760" s="230"/>
      <c r="H760" s="232" t="s">
        <v>1</v>
      </c>
      <c r="I760" s="234"/>
      <c r="J760" s="230"/>
      <c r="K760" s="230"/>
      <c r="L760" s="235"/>
      <c r="M760" s="236"/>
      <c r="N760" s="237"/>
      <c r="O760" s="237"/>
      <c r="P760" s="237"/>
      <c r="Q760" s="237"/>
      <c r="R760" s="237"/>
      <c r="S760" s="237"/>
      <c r="T760" s="23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9" t="s">
        <v>151</v>
      </c>
      <c r="AU760" s="239" t="s">
        <v>149</v>
      </c>
      <c r="AV760" s="13" t="s">
        <v>81</v>
      </c>
      <c r="AW760" s="13" t="s">
        <v>30</v>
      </c>
      <c r="AX760" s="13" t="s">
        <v>73</v>
      </c>
      <c r="AY760" s="239" t="s">
        <v>141</v>
      </c>
    </row>
    <row r="761" s="14" customFormat="1">
      <c r="A761" s="14"/>
      <c r="B761" s="240"/>
      <c r="C761" s="241"/>
      <c r="D761" s="231" t="s">
        <v>151</v>
      </c>
      <c r="E761" s="242" t="s">
        <v>1</v>
      </c>
      <c r="F761" s="243" t="s">
        <v>984</v>
      </c>
      <c r="G761" s="241"/>
      <c r="H761" s="244">
        <v>4</v>
      </c>
      <c r="I761" s="245"/>
      <c r="J761" s="241"/>
      <c r="K761" s="241"/>
      <c r="L761" s="246"/>
      <c r="M761" s="247"/>
      <c r="N761" s="248"/>
      <c r="O761" s="248"/>
      <c r="P761" s="248"/>
      <c r="Q761" s="248"/>
      <c r="R761" s="248"/>
      <c r="S761" s="248"/>
      <c r="T761" s="249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0" t="s">
        <v>151</v>
      </c>
      <c r="AU761" s="250" t="s">
        <v>149</v>
      </c>
      <c r="AV761" s="14" t="s">
        <v>149</v>
      </c>
      <c r="AW761" s="14" t="s">
        <v>30</v>
      </c>
      <c r="AX761" s="14" t="s">
        <v>73</v>
      </c>
      <c r="AY761" s="250" t="s">
        <v>141</v>
      </c>
    </row>
    <row r="762" s="13" customFormat="1">
      <c r="A762" s="13"/>
      <c r="B762" s="229"/>
      <c r="C762" s="230"/>
      <c r="D762" s="231" t="s">
        <v>151</v>
      </c>
      <c r="E762" s="232" t="s">
        <v>1</v>
      </c>
      <c r="F762" s="233" t="s">
        <v>235</v>
      </c>
      <c r="G762" s="230"/>
      <c r="H762" s="232" t="s">
        <v>1</v>
      </c>
      <c r="I762" s="234"/>
      <c r="J762" s="230"/>
      <c r="K762" s="230"/>
      <c r="L762" s="235"/>
      <c r="M762" s="236"/>
      <c r="N762" s="237"/>
      <c r="O762" s="237"/>
      <c r="P762" s="237"/>
      <c r="Q762" s="237"/>
      <c r="R762" s="237"/>
      <c r="S762" s="237"/>
      <c r="T762" s="23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9" t="s">
        <v>151</v>
      </c>
      <c r="AU762" s="239" t="s">
        <v>149</v>
      </c>
      <c r="AV762" s="13" t="s">
        <v>81</v>
      </c>
      <c r="AW762" s="13" t="s">
        <v>30</v>
      </c>
      <c r="AX762" s="13" t="s">
        <v>73</v>
      </c>
      <c r="AY762" s="239" t="s">
        <v>141</v>
      </c>
    </row>
    <row r="763" s="14" customFormat="1">
      <c r="A763" s="14"/>
      <c r="B763" s="240"/>
      <c r="C763" s="241"/>
      <c r="D763" s="231" t="s">
        <v>151</v>
      </c>
      <c r="E763" s="242" t="s">
        <v>1</v>
      </c>
      <c r="F763" s="243" t="s">
        <v>149</v>
      </c>
      <c r="G763" s="241"/>
      <c r="H763" s="244">
        <v>2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0" t="s">
        <v>151</v>
      </c>
      <c r="AU763" s="250" t="s">
        <v>149</v>
      </c>
      <c r="AV763" s="14" t="s">
        <v>149</v>
      </c>
      <c r="AW763" s="14" t="s">
        <v>30</v>
      </c>
      <c r="AX763" s="14" t="s">
        <v>73</v>
      </c>
      <c r="AY763" s="250" t="s">
        <v>141</v>
      </c>
    </row>
    <row r="764" s="15" customFormat="1">
      <c r="A764" s="15"/>
      <c r="B764" s="262"/>
      <c r="C764" s="263"/>
      <c r="D764" s="231" t="s">
        <v>151</v>
      </c>
      <c r="E764" s="264" t="s">
        <v>1</v>
      </c>
      <c r="F764" s="265" t="s">
        <v>173</v>
      </c>
      <c r="G764" s="263"/>
      <c r="H764" s="266">
        <v>8</v>
      </c>
      <c r="I764" s="267"/>
      <c r="J764" s="263"/>
      <c r="K764" s="263"/>
      <c r="L764" s="268"/>
      <c r="M764" s="269"/>
      <c r="N764" s="270"/>
      <c r="O764" s="270"/>
      <c r="P764" s="270"/>
      <c r="Q764" s="270"/>
      <c r="R764" s="270"/>
      <c r="S764" s="270"/>
      <c r="T764" s="271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72" t="s">
        <v>151</v>
      </c>
      <c r="AU764" s="272" t="s">
        <v>149</v>
      </c>
      <c r="AV764" s="15" t="s">
        <v>148</v>
      </c>
      <c r="AW764" s="15" t="s">
        <v>30</v>
      </c>
      <c r="AX764" s="15" t="s">
        <v>81</v>
      </c>
      <c r="AY764" s="272" t="s">
        <v>141</v>
      </c>
    </row>
    <row r="765" s="2" customFormat="1" ht="24.15" customHeight="1">
      <c r="A765" s="38"/>
      <c r="B765" s="39"/>
      <c r="C765" s="215" t="s">
        <v>985</v>
      </c>
      <c r="D765" s="215" t="s">
        <v>144</v>
      </c>
      <c r="E765" s="216" t="s">
        <v>986</v>
      </c>
      <c r="F765" s="217" t="s">
        <v>987</v>
      </c>
      <c r="G765" s="218" t="s">
        <v>147</v>
      </c>
      <c r="H765" s="219">
        <v>0.001</v>
      </c>
      <c r="I765" s="220"/>
      <c r="J765" s="221">
        <f>ROUND(I765*H765,2)</f>
        <v>0</v>
      </c>
      <c r="K765" s="222"/>
      <c r="L765" s="44"/>
      <c r="M765" s="223" t="s">
        <v>1</v>
      </c>
      <c r="N765" s="224" t="s">
        <v>39</v>
      </c>
      <c r="O765" s="91"/>
      <c r="P765" s="225">
        <f>O765*H765</f>
        <v>0</v>
      </c>
      <c r="Q765" s="225">
        <v>0</v>
      </c>
      <c r="R765" s="225">
        <f>Q765*H765</f>
        <v>0</v>
      </c>
      <c r="S765" s="225">
        <v>0</v>
      </c>
      <c r="T765" s="226">
        <f>S765*H765</f>
        <v>0</v>
      </c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R765" s="227" t="s">
        <v>265</v>
      </c>
      <c r="AT765" s="227" t="s">
        <v>144</v>
      </c>
      <c r="AU765" s="227" t="s">
        <v>149</v>
      </c>
      <c r="AY765" s="17" t="s">
        <v>141</v>
      </c>
      <c r="BE765" s="228">
        <f>IF(N765="základní",J765,0)</f>
        <v>0</v>
      </c>
      <c r="BF765" s="228">
        <f>IF(N765="snížená",J765,0)</f>
        <v>0</v>
      </c>
      <c r="BG765" s="228">
        <f>IF(N765="zákl. přenesená",J765,0)</f>
        <v>0</v>
      </c>
      <c r="BH765" s="228">
        <f>IF(N765="sníž. přenesená",J765,0)</f>
        <v>0</v>
      </c>
      <c r="BI765" s="228">
        <f>IF(N765="nulová",J765,0)</f>
        <v>0</v>
      </c>
      <c r="BJ765" s="17" t="s">
        <v>149</v>
      </c>
      <c r="BK765" s="228">
        <f>ROUND(I765*H765,2)</f>
        <v>0</v>
      </c>
      <c r="BL765" s="17" t="s">
        <v>265</v>
      </c>
      <c r="BM765" s="227" t="s">
        <v>988</v>
      </c>
    </row>
    <row r="766" s="2" customFormat="1" ht="33" customHeight="1">
      <c r="A766" s="38"/>
      <c r="B766" s="39"/>
      <c r="C766" s="215" t="s">
        <v>989</v>
      </c>
      <c r="D766" s="215" t="s">
        <v>144</v>
      </c>
      <c r="E766" s="216" t="s">
        <v>990</v>
      </c>
      <c r="F766" s="217" t="s">
        <v>991</v>
      </c>
      <c r="G766" s="218" t="s">
        <v>147</v>
      </c>
      <c r="H766" s="219">
        <v>0.002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</v>
      </c>
      <c r="R766" s="225">
        <f>Q766*H766</f>
        <v>0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265</v>
      </c>
      <c r="AT766" s="227" t="s">
        <v>144</v>
      </c>
      <c r="AU766" s="227" t="s">
        <v>149</v>
      </c>
      <c r="AY766" s="17" t="s">
        <v>141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149</v>
      </c>
      <c r="BK766" s="228">
        <f>ROUND(I766*H766,2)</f>
        <v>0</v>
      </c>
      <c r="BL766" s="17" t="s">
        <v>265</v>
      </c>
      <c r="BM766" s="227" t="s">
        <v>992</v>
      </c>
    </row>
    <row r="767" s="14" customFormat="1">
      <c r="A767" s="14"/>
      <c r="B767" s="240"/>
      <c r="C767" s="241"/>
      <c r="D767" s="231" t="s">
        <v>151</v>
      </c>
      <c r="E767" s="241"/>
      <c r="F767" s="243" t="s">
        <v>779</v>
      </c>
      <c r="G767" s="241"/>
      <c r="H767" s="244">
        <v>0.002</v>
      </c>
      <c r="I767" s="245"/>
      <c r="J767" s="241"/>
      <c r="K767" s="241"/>
      <c r="L767" s="246"/>
      <c r="M767" s="247"/>
      <c r="N767" s="248"/>
      <c r="O767" s="248"/>
      <c r="P767" s="248"/>
      <c r="Q767" s="248"/>
      <c r="R767" s="248"/>
      <c r="S767" s="248"/>
      <c r="T767" s="249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0" t="s">
        <v>151</v>
      </c>
      <c r="AU767" s="250" t="s">
        <v>149</v>
      </c>
      <c r="AV767" s="14" t="s">
        <v>149</v>
      </c>
      <c r="AW767" s="14" t="s">
        <v>4</v>
      </c>
      <c r="AX767" s="14" t="s">
        <v>81</v>
      </c>
      <c r="AY767" s="250" t="s">
        <v>141</v>
      </c>
    </row>
    <row r="768" s="12" customFormat="1" ht="22.8" customHeight="1">
      <c r="A768" s="12"/>
      <c r="B768" s="199"/>
      <c r="C768" s="200"/>
      <c r="D768" s="201" t="s">
        <v>72</v>
      </c>
      <c r="E768" s="213" t="s">
        <v>993</v>
      </c>
      <c r="F768" s="213" t="s">
        <v>994</v>
      </c>
      <c r="G768" s="200"/>
      <c r="H768" s="200"/>
      <c r="I768" s="203"/>
      <c r="J768" s="214">
        <f>BK768</f>
        <v>0</v>
      </c>
      <c r="K768" s="200"/>
      <c r="L768" s="205"/>
      <c r="M768" s="206"/>
      <c r="N768" s="207"/>
      <c r="O768" s="207"/>
      <c r="P768" s="208">
        <f>SUM(P769:P785)</f>
        <v>0</v>
      </c>
      <c r="Q768" s="207"/>
      <c r="R768" s="208">
        <f>SUM(R769:R785)</f>
        <v>0.0024000000000000002</v>
      </c>
      <c r="S768" s="207"/>
      <c r="T768" s="209">
        <f>SUM(T769:T785)</f>
        <v>0.0044000000000000003</v>
      </c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R768" s="210" t="s">
        <v>149</v>
      </c>
      <c r="AT768" s="211" t="s">
        <v>72</v>
      </c>
      <c r="AU768" s="211" t="s">
        <v>81</v>
      </c>
      <c r="AY768" s="210" t="s">
        <v>141</v>
      </c>
      <c r="BK768" s="212">
        <f>SUM(BK769:BK785)</f>
        <v>0</v>
      </c>
    </row>
    <row r="769" s="2" customFormat="1" ht="21.75" customHeight="1">
      <c r="A769" s="38"/>
      <c r="B769" s="39"/>
      <c r="C769" s="215" t="s">
        <v>995</v>
      </c>
      <c r="D769" s="215" t="s">
        <v>144</v>
      </c>
      <c r="E769" s="216" t="s">
        <v>996</v>
      </c>
      <c r="F769" s="217" t="s">
        <v>997</v>
      </c>
      <c r="G769" s="218" t="s">
        <v>998</v>
      </c>
      <c r="H769" s="219">
        <v>4</v>
      </c>
      <c r="I769" s="220"/>
      <c r="J769" s="221">
        <f>ROUND(I769*H769,2)</f>
        <v>0</v>
      </c>
      <c r="K769" s="222"/>
      <c r="L769" s="44"/>
      <c r="M769" s="223" t="s">
        <v>1</v>
      </c>
      <c r="N769" s="224" t="s">
        <v>39</v>
      </c>
      <c r="O769" s="91"/>
      <c r="P769" s="225">
        <f>O769*H769</f>
        <v>0</v>
      </c>
      <c r="Q769" s="225">
        <v>0</v>
      </c>
      <c r="R769" s="225">
        <f>Q769*H769</f>
        <v>0</v>
      </c>
      <c r="S769" s="225">
        <v>0</v>
      </c>
      <c r="T769" s="226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7" t="s">
        <v>265</v>
      </c>
      <c r="AT769" s="227" t="s">
        <v>144</v>
      </c>
      <c r="AU769" s="227" t="s">
        <v>149</v>
      </c>
      <c r="AY769" s="17" t="s">
        <v>141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7" t="s">
        <v>149</v>
      </c>
      <c r="BK769" s="228">
        <f>ROUND(I769*H769,2)</f>
        <v>0</v>
      </c>
      <c r="BL769" s="17" t="s">
        <v>265</v>
      </c>
      <c r="BM769" s="227" t="s">
        <v>999</v>
      </c>
    </row>
    <row r="770" s="13" customFormat="1">
      <c r="A770" s="13"/>
      <c r="B770" s="229"/>
      <c r="C770" s="230"/>
      <c r="D770" s="231" t="s">
        <v>151</v>
      </c>
      <c r="E770" s="232" t="s">
        <v>1</v>
      </c>
      <c r="F770" s="233" t="s">
        <v>1000</v>
      </c>
      <c r="G770" s="230"/>
      <c r="H770" s="232" t="s">
        <v>1</v>
      </c>
      <c r="I770" s="234"/>
      <c r="J770" s="230"/>
      <c r="K770" s="230"/>
      <c r="L770" s="235"/>
      <c r="M770" s="236"/>
      <c r="N770" s="237"/>
      <c r="O770" s="237"/>
      <c r="P770" s="237"/>
      <c r="Q770" s="237"/>
      <c r="R770" s="237"/>
      <c r="S770" s="237"/>
      <c r="T770" s="238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9" t="s">
        <v>151</v>
      </c>
      <c r="AU770" s="239" t="s">
        <v>149</v>
      </c>
      <c r="AV770" s="13" t="s">
        <v>81</v>
      </c>
      <c r="AW770" s="13" t="s">
        <v>30</v>
      </c>
      <c r="AX770" s="13" t="s">
        <v>73</v>
      </c>
      <c r="AY770" s="239" t="s">
        <v>141</v>
      </c>
    </row>
    <row r="771" s="14" customFormat="1">
      <c r="A771" s="14"/>
      <c r="B771" s="240"/>
      <c r="C771" s="241"/>
      <c r="D771" s="231" t="s">
        <v>151</v>
      </c>
      <c r="E771" s="242" t="s">
        <v>1</v>
      </c>
      <c r="F771" s="243" t="s">
        <v>148</v>
      </c>
      <c r="G771" s="241"/>
      <c r="H771" s="244">
        <v>4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151</v>
      </c>
      <c r="AU771" s="250" t="s">
        <v>149</v>
      </c>
      <c r="AV771" s="14" t="s">
        <v>149</v>
      </c>
      <c r="AW771" s="14" t="s">
        <v>30</v>
      </c>
      <c r="AX771" s="14" t="s">
        <v>81</v>
      </c>
      <c r="AY771" s="250" t="s">
        <v>141</v>
      </c>
    </row>
    <row r="772" s="2" customFormat="1" ht="24.15" customHeight="1">
      <c r="A772" s="38"/>
      <c r="B772" s="39"/>
      <c r="C772" s="215" t="s">
        <v>1001</v>
      </c>
      <c r="D772" s="215" t="s">
        <v>144</v>
      </c>
      <c r="E772" s="216" t="s">
        <v>1002</v>
      </c>
      <c r="F772" s="217" t="s">
        <v>1003</v>
      </c>
      <c r="G772" s="218" t="s">
        <v>162</v>
      </c>
      <c r="H772" s="219">
        <v>4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6.0000000000000002E-05</v>
      </c>
      <c r="R772" s="225">
        <f>Q772*H772</f>
        <v>0.00024000000000000001</v>
      </c>
      <c r="S772" s="225">
        <v>0.0011000000000000001</v>
      </c>
      <c r="T772" s="226">
        <f>S772*H772</f>
        <v>0.0044000000000000003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265</v>
      </c>
      <c r="AT772" s="227" t="s">
        <v>144</v>
      </c>
      <c r="AU772" s="227" t="s">
        <v>149</v>
      </c>
      <c r="AY772" s="17" t="s">
        <v>141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149</v>
      </c>
      <c r="BK772" s="228">
        <f>ROUND(I772*H772,2)</f>
        <v>0</v>
      </c>
      <c r="BL772" s="17" t="s">
        <v>265</v>
      </c>
      <c r="BM772" s="227" t="s">
        <v>1004</v>
      </c>
    </row>
    <row r="773" s="13" customFormat="1">
      <c r="A773" s="13"/>
      <c r="B773" s="229"/>
      <c r="C773" s="230"/>
      <c r="D773" s="231" t="s">
        <v>151</v>
      </c>
      <c r="E773" s="232" t="s">
        <v>1</v>
      </c>
      <c r="F773" s="233" t="s">
        <v>1005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151</v>
      </c>
      <c r="AU773" s="239" t="s">
        <v>149</v>
      </c>
      <c r="AV773" s="13" t="s">
        <v>81</v>
      </c>
      <c r="AW773" s="13" t="s">
        <v>30</v>
      </c>
      <c r="AX773" s="13" t="s">
        <v>73</v>
      </c>
      <c r="AY773" s="239" t="s">
        <v>141</v>
      </c>
    </row>
    <row r="774" s="14" customFormat="1">
      <c r="A774" s="14"/>
      <c r="B774" s="240"/>
      <c r="C774" s="241"/>
      <c r="D774" s="231" t="s">
        <v>151</v>
      </c>
      <c r="E774" s="242" t="s">
        <v>1</v>
      </c>
      <c r="F774" s="243" t="s">
        <v>148</v>
      </c>
      <c r="G774" s="241"/>
      <c r="H774" s="244">
        <v>4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151</v>
      </c>
      <c r="AU774" s="250" t="s">
        <v>149</v>
      </c>
      <c r="AV774" s="14" t="s">
        <v>149</v>
      </c>
      <c r="AW774" s="14" t="s">
        <v>30</v>
      </c>
      <c r="AX774" s="14" t="s">
        <v>81</v>
      </c>
      <c r="AY774" s="250" t="s">
        <v>141</v>
      </c>
    </row>
    <row r="775" s="2" customFormat="1" ht="24.15" customHeight="1">
      <c r="A775" s="38"/>
      <c r="B775" s="39"/>
      <c r="C775" s="215" t="s">
        <v>1006</v>
      </c>
      <c r="D775" s="215" t="s">
        <v>144</v>
      </c>
      <c r="E775" s="216" t="s">
        <v>1007</v>
      </c>
      <c r="F775" s="217" t="s">
        <v>1008</v>
      </c>
      <c r="G775" s="218" t="s">
        <v>162</v>
      </c>
      <c r="H775" s="219">
        <v>3</v>
      </c>
      <c r="I775" s="220"/>
      <c r="J775" s="221">
        <f>ROUND(I775*H775,2)</f>
        <v>0</v>
      </c>
      <c r="K775" s="222"/>
      <c r="L775" s="44"/>
      <c r="M775" s="223" t="s">
        <v>1</v>
      </c>
      <c r="N775" s="224" t="s">
        <v>39</v>
      </c>
      <c r="O775" s="91"/>
      <c r="P775" s="225">
        <f>O775*H775</f>
        <v>0</v>
      </c>
      <c r="Q775" s="225">
        <v>0.00013999999999999999</v>
      </c>
      <c r="R775" s="225">
        <f>Q775*H775</f>
        <v>0.00041999999999999996</v>
      </c>
      <c r="S775" s="225">
        <v>0</v>
      </c>
      <c r="T775" s="226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7" t="s">
        <v>265</v>
      </c>
      <c r="AT775" s="227" t="s">
        <v>144</v>
      </c>
      <c r="AU775" s="227" t="s">
        <v>149</v>
      </c>
      <c r="AY775" s="17" t="s">
        <v>141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17" t="s">
        <v>149</v>
      </c>
      <c r="BK775" s="228">
        <f>ROUND(I775*H775,2)</f>
        <v>0</v>
      </c>
      <c r="BL775" s="17" t="s">
        <v>265</v>
      </c>
      <c r="BM775" s="227" t="s">
        <v>1009</v>
      </c>
    </row>
    <row r="776" s="14" customFormat="1">
      <c r="A776" s="14"/>
      <c r="B776" s="240"/>
      <c r="C776" s="241"/>
      <c r="D776" s="231" t="s">
        <v>151</v>
      </c>
      <c r="E776" s="242" t="s">
        <v>1</v>
      </c>
      <c r="F776" s="243" t="s">
        <v>142</v>
      </c>
      <c r="G776" s="241"/>
      <c r="H776" s="244">
        <v>3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151</v>
      </c>
      <c r="AU776" s="250" t="s">
        <v>149</v>
      </c>
      <c r="AV776" s="14" t="s">
        <v>149</v>
      </c>
      <c r="AW776" s="14" t="s">
        <v>30</v>
      </c>
      <c r="AX776" s="14" t="s">
        <v>81</v>
      </c>
      <c r="AY776" s="250" t="s">
        <v>141</v>
      </c>
    </row>
    <row r="777" s="2" customFormat="1" ht="24.15" customHeight="1">
      <c r="A777" s="38"/>
      <c r="B777" s="39"/>
      <c r="C777" s="215" t="s">
        <v>1010</v>
      </c>
      <c r="D777" s="215" t="s">
        <v>144</v>
      </c>
      <c r="E777" s="216" t="s">
        <v>1011</v>
      </c>
      <c r="F777" s="217" t="s">
        <v>1012</v>
      </c>
      <c r="G777" s="218" t="s">
        <v>162</v>
      </c>
      <c r="H777" s="219">
        <v>1</v>
      </c>
      <c r="I777" s="220"/>
      <c r="J777" s="221">
        <f>ROUND(I777*H777,2)</f>
        <v>0</v>
      </c>
      <c r="K777" s="222"/>
      <c r="L777" s="44"/>
      <c r="M777" s="223" t="s">
        <v>1</v>
      </c>
      <c r="N777" s="224" t="s">
        <v>39</v>
      </c>
      <c r="O777" s="91"/>
      <c r="P777" s="225">
        <f>O777*H777</f>
        <v>0</v>
      </c>
      <c r="Q777" s="225">
        <v>0.00027</v>
      </c>
      <c r="R777" s="225">
        <f>Q777*H777</f>
        <v>0.00027</v>
      </c>
      <c r="S777" s="225">
        <v>0</v>
      </c>
      <c r="T777" s="226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7" t="s">
        <v>265</v>
      </c>
      <c r="AT777" s="227" t="s">
        <v>144</v>
      </c>
      <c r="AU777" s="227" t="s">
        <v>149</v>
      </c>
      <c r="AY777" s="17" t="s">
        <v>141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17" t="s">
        <v>149</v>
      </c>
      <c r="BK777" s="228">
        <f>ROUND(I777*H777,2)</f>
        <v>0</v>
      </c>
      <c r="BL777" s="17" t="s">
        <v>265</v>
      </c>
      <c r="BM777" s="227" t="s">
        <v>1013</v>
      </c>
    </row>
    <row r="778" s="13" customFormat="1">
      <c r="A778" s="13"/>
      <c r="B778" s="229"/>
      <c r="C778" s="230"/>
      <c r="D778" s="231" t="s">
        <v>151</v>
      </c>
      <c r="E778" s="232" t="s">
        <v>1</v>
      </c>
      <c r="F778" s="233" t="s">
        <v>1014</v>
      </c>
      <c r="G778" s="230"/>
      <c r="H778" s="232" t="s">
        <v>1</v>
      </c>
      <c r="I778" s="234"/>
      <c r="J778" s="230"/>
      <c r="K778" s="230"/>
      <c r="L778" s="235"/>
      <c r="M778" s="236"/>
      <c r="N778" s="237"/>
      <c r="O778" s="237"/>
      <c r="P778" s="237"/>
      <c r="Q778" s="237"/>
      <c r="R778" s="237"/>
      <c r="S778" s="237"/>
      <c r="T778" s="238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39" t="s">
        <v>151</v>
      </c>
      <c r="AU778" s="239" t="s">
        <v>149</v>
      </c>
      <c r="AV778" s="13" t="s">
        <v>81</v>
      </c>
      <c r="AW778" s="13" t="s">
        <v>30</v>
      </c>
      <c r="AX778" s="13" t="s">
        <v>73</v>
      </c>
      <c r="AY778" s="239" t="s">
        <v>141</v>
      </c>
    </row>
    <row r="779" s="14" customFormat="1">
      <c r="A779" s="14"/>
      <c r="B779" s="240"/>
      <c r="C779" s="241"/>
      <c r="D779" s="231" t="s">
        <v>151</v>
      </c>
      <c r="E779" s="242" t="s">
        <v>1</v>
      </c>
      <c r="F779" s="243" t="s">
        <v>81</v>
      </c>
      <c r="G779" s="241"/>
      <c r="H779" s="244">
        <v>1</v>
      </c>
      <c r="I779" s="245"/>
      <c r="J779" s="241"/>
      <c r="K779" s="241"/>
      <c r="L779" s="246"/>
      <c r="M779" s="247"/>
      <c r="N779" s="248"/>
      <c r="O779" s="248"/>
      <c r="P779" s="248"/>
      <c r="Q779" s="248"/>
      <c r="R779" s="248"/>
      <c r="S779" s="248"/>
      <c r="T779" s="249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50" t="s">
        <v>151</v>
      </c>
      <c r="AU779" s="250" t="s">
        <v>149</v>
      </c>
      <c r="AV779" s="14" t="s">
        <v>149</v>
      </c>
      <c r="AW779" s="14" t="s">
        <v>30</v>
      </c>
      <c r="AX779" s="14" t="s">
        <v>81</v>
      </c>
      <c r="AY779" s="250" t="s">
        <v>141</v>
      </c>
    </row>
    <row r="780" s="2" customFormat="1" ht="24.15" customHeight="1">
      <c r="A780" s="38"/>
      <c r="B780" s="39"/>
      <c r="C780" s="215" t="s">
        <v>1015</v>
      </c>
      <c r="D780" s="215" t="s">
        <v>144</v>
      </c>
      <c r="E780" s="216" t="s">
        <v>1016</v>
      </c>
      <c r="F780" s="217" t="s">
        <v>1017</v>
      </c>
      <c r="G780" s="218" t="s">
        <v>162</v>
      </c>
      <c r="H780" s="219">
        <v>1</v>
      </c>
      <c r="I780" s="220"/>
      <c r="J780" s="221">
        <f>ROUND(I780*H780,2)</f>
        <v>0</v>
      </c>
      <c r="K780" s="222"/>
      <c r="L780" s="44"/>
      <c r="M780" s="223" t="s">
        <v>1</v>
      </c>
      <c r="N780" s="224" t="s">
        <v>39</v>
      </c>
      <c r="O780" s="91"/>
      <c r="P780" s="225">
        <f>O780*H780</f>
        <v>0</v>
      </c>
      <c r="Q780" s="225">
        <v>0.00147</v>
      </c>
      <c r="R780" s="225">
        <f>Q780*H780</f>
        <v>0.00147</v>
      </c>
      <c r="S780" s="225">
        <v>0</v>
      </c>
      <c r="T780" s="226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7" t="s">
        <v>265</v>
      </c>
      <c r="AT780" s="227" t="s">
        <v>144</v>
      </c>
      <c r="AU780" s="227" t="s">
        <v>149</v>
      </c>
      <c r="AY780" s="17" t="s">
        <v>141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7" t="s">
        <v>149</v>
      </c>
      <c r="BK780" s="228">
        <f>ROUND(I780*H780,2)</f>
        <v>0</v>
      </c>
      <c r="BL780" s="17" t="s">
        <v>265</v>
      </c>
      <c r="BM780" s="227" t="s">
        <v>1018</v>
      </c>
    </row>
    <row r="781" s="13" customFormat="1">
      <c r="A781" s="13"/>
      <c r="B781" s="229"/>
      <c r="C781" s="230"/>
      <c r="D781" s="231" t="s">
        <v>151</v>
      </c>
      <c r="E781" s="232" t="s">
        <v>1</v>
      </c>
      <c r="F781" s="233" t="s">
        <v>1014</v>
      </c>
      <c r="G781" s="230"/>
      <c r="H781" s="232" t="s">
        <v>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9" t="s">
        <v>151</v>
      </c>
      <c r="AU781" s="239" t="s">
        <v>149</v>
      </c>
      <c r="AV781" s="13" t="s">
        <v>81</v>
      </c>
      <c r="AW781" s="13" t="s">
        <v>30</v>
      </c>
      <c r="AX781" s="13" t="s">
        <v>73</v>
      </c>
      <c r="AY781" s="239" t="s">
        <v>141</v>
      </c>
    </row>
    <row r="782" s="14" customFormat="1">
      <c r="A782" s="14"/>
      <c r="B782" s="240"/>
      <c r="C782" s="241"/>
      <c r="D782" s="231" t="s">
        <v>151</v>
      </c>
      <c r="E782" s="242" t="s">
        <v>1</v>
      </c>
      <c r="F782" s="243" t="s">
        <v>81</v>
      </c>
      <c r="G782" s="241"/>
      <c r="H782" s="244">
        <v>1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151</v>
      </c>
      <c r="AU782" s="250" t="s">
        <v>149</v>
      </c>
      <c r="AV782" s="14" t="s">
        <v>149</v>
      </c>
      <c r="AW782" s="14" t="s">
        <v>30</v>
      </c>
      <c r="AX782" s="14" t="s">
        <v>81</v>
      </c>
      <c r="AY782" s="250" t="s">
        <v>141</v>
      </c>
    </row>
    <row r="783" s="2" customFormat="1" ht="24.15" customHeight="1">
      <c r="A783" s="38"/>
      <c r="B783" s="39"/>
      <c r="C783" s="215" t="s">
        <v>1019</v>
      </c>
      <c r="D783" s="215" t="s">
        <v>144</v>
      </c>
      <c r="E783" s="216" t="s">
        <v>1020</v>
      </c>
      <c r="F783" s="217" t="s">
        <v>1021</v>
      </c>
      <c r="G783" s="218" t="s">
        <v>147</v>
      </c>
      <c r="H783" s="219">
        <v>0.002</v>
      </c>
      <c r="I783" s="220"/>
      <c r="J783" s="221">
        <f>ROUND(I783*H783,2)</f>
        <v>0</v>
      </c>
      <c r="K783" s="222"/>
      <c r="L783" s="44"/>
      <c r="M783" s="223" t="s">
        <v>1</v>
      </c>
      <c r="N783" s="224" t="s">
        <v>39</v>
      </c>
      <c r="O783" s="91"/>
      <c r="P783" s="225">
        <f>O783*H783</f>
        <v>0</v>
      </c>
      <c r="Q783" s="225">
        <v>0</v>
      </c>
      <c r="R783" s="225">
        <f>Q783*H783</f>
        <v>0</v>
      </c>
      <c r="S783" s="225">
        <v>0</v>
      </c>
      <c r="T783" s="226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27" t="s">
        <v>265</v>
      </c>
      <c r="AT783" s="227" t="s">
        <v>144</v>
      </c>
      <c r="AU783" s="227" t="s">
        <v>149</v>
      </c>
      <c r="AY783" s="17" t="s">
        <v>141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17" t="s">
        <v>149</v>
      </c>
      <c r="BK783" s="228">
        <f>ROUND(I783*H783,2)</f>
        <v>0</v>
      </c>
      <c r="BL783" s="17" t="s">
        <v>265</v>
      </c>
      <c r="BM783" s="227" t="s">
        <v>1022</v>
      </c>
    </row>
    <row r="784" s="2" customFormat="1" ht="24.15" customHeight="1">
      <c r="A784" s="38"/>
      <c r="B784" s="39"/>
      <c r="C784" s="215" t="s">
        <v>1023</v>
      </c>
      <c r="D784" s="215" t="s">
        <v>144</v>
      </c>
      <c r="E784" s="216" t="s">
        <v>1024</v>
      </c>
      <c r="F784" s="217" t="s">
        <v>1025</v>
      </c>
      <c r="G784" s="218" t="s">
        <v>147</v>
      </c>
      <c r="H784" s="219">
        <v>0.0040000000000000001</v>
      </c>
      <c r="I784" s="220"/>
      <c r="J784" s="221">
        <f>ROUND(I784*H784,2)</f>
        <v>0</v>
      </c>
      <c r="K784" s="222"/>
      <c r="L784" s="44"/>
      <c r="M784" s="223" t="s">
        <v>1</v>
      </c>
      <c r="N784" s="224" t="s">
        <v>39</v>
      </c>
      <c r="O784" s="91"/>
      <c r="P784" s="225">
        <f>O784*H784</f>
        <v>0</v>
      </c>
      <c r="Q784" s="225">
        <v>0</v>
      </c>
      <c r="R784" s="225">
        <f>Q784*H784</f>
        <v>0</v>
      </c>
      <c r="S784" s="225">
        <v>0</v>
      </c>
      <c r="T784" s="226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7" t="s">
        <v>265</v>
      </c>
      <c r="AT784" s="227" t="s">
        <v>144</v>
      </c>
      <c r="AU784" s="227" t="s">
        <v>149</v>
      </c>
      <c r="AY784" s="17" t="s">
        <v>141</v>
      </c>
      <c r="BE784" s="228">
        <f>IF(N784="základní",J784,0)</f>
        <v>0</v>
      </c>
      <c r="BF784" s="228">
        <f>IF(N784="snížená",J784,0)</f>
        <v>0</v>
      </c>
      <c r="BG784" s="228">
        <f>IF(N784="zákl. přenesená",J784,0)</f>
        <v>0</v>
      </c>
      <c r="BH784" s="228">
        <f>IF(N784="sníž. přenesená",J784,0)</f>
        <v>0</v>
      </c>
      <c r="BI784" s="228">
        <f>IF(N784="nulová",J784,0)</f>
        <v>0</v>
      </c>
      <c r="BJ784" s="17" t="s">
        <v>149</v>
      </c>
      <c r="BK784" s="228">
        <f>ROUND(I784*H784,2)</f>
        <v>0</v>
      </c>
      <c r="BL784" s="17" t="s">
        <v>265</v>
      </c>
      <c r="BM784" s="227" t="s">
        <v>1026</v>
      </c>
    </row>
    <row r="785" s="14" customFormat="1">
      <c r="A785" s="14"/>
      <c r="B785" s="240"/>
      <c r="C785" s="241"/>
      <c r="D785" s="231" t="s">
        <v>151</v>
      </c>
      <c r="E785" s="241"/>
      <c r="F785" s="243" t="s">
        <v>1027</v>
      </c>
      <c r="G785" s="241"/>
      <c r="H785" s="244">
        <v>0.0040000000000000001</v>
      </c>
      <c r="I785" s="245"/>
      <c r="J785" s="241"/>
      <c r="K785" s="241"/>
      <c r="L785" s="246"/>
      <c r="M785" s="247"/>
      <c r="N785" s="248"/>
      <c r="O785" s="248"/>
      <c r="P785" s="248"/>
      <c r="Q785" s="248"/>
      <c r="R785" s="248"/>
      <c r="S785" s="248"/>
      <c r="T785" s="249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0" t="s">
        <v>151</v>
      </c>
      <c r="AU785" s="250" t="s">
        <v>149</v>
      </c>
      <c r="AV785" s="14" t="s">
        <v>149</v>
      </c>
      <c r="AW785" s="14" t="s">
        <v>4</v>
      </c>
      <c r="AX785" s="14" t="s">
        <v>81</v>
      </c>
      <c r="AY785" s="250" t="s">
        <v>141</v>
      </c>
    </row>
    <row r="786" s="12" customFormat="1" ht="22.8" customHeight="1">
      <c r="A786" s="12"/>
      <c r="B786" s="199"/>
      <c r="C786" s="200"/>
      <c r="D786" s="201" t="s">
        <v>72</v>
      </c>
      <c r="E786" s="213" t="s">
        <v>1028</v>
      </c>
      <c r="F786" s="213" t="s">
        <v>1029</v>
      </c>
      <c r="G786" s="200"/>
      <c r="H786" s="200"/>
      <c r="I786" s="203"/>
      <c r="J786" s="214">
        <f>BK786</f>
        <v>0</v>
      </c>
      <c r="K786" s="200"/>
      <c r="L786" s="205"/>
      <c r="M786" s="206"/>
      <c r="N786" s="207"/>
      <c r="O786" s="207"/>
      <c r="P786" s="208">
        <f>SUM(P787:P855)</f>
        <v>0</v>
      </c>
      <c r="Q786" s="207"/>
      <c r="R786" s="208">
        <f>SUM(R787:R855)</f>
        <v>0.020760000000000004</v>
      </c>
      <c r="S786" s="207"/>
      <c r="T786" s="209">
        <f>SUM(T787:T855)</f>
        <v>0.31643000000000004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210" t="s">
        <v>149</v>
      </c>
      <c r="AT786" s="211" t="s">
        <v>72</v>
      </c>
      <c r="AU786" s="211" t="s">
        <v>81</v>
      </c>
      <c r="AY786" s="210" t="s">
        <v>141</v>
      </c>
      <c r="BK786" s="212">
        <f>SUM(BK787:BK855)</f>
        <v>0</v>
      </c>
    </row>
    <row r="787" s="2" customFormat="1" ht="24.15" customHeight="1">
      <c r="A787" s="38"/>
      <c r="B787" s="39"/>
      <c r="C787" s="215" t="s">
        <v>1030</v>
      </c>
      <c r="D787" s="215" t="s">
        <v>144</v>
      </c>
      <c r="E787" s="216" t="s">
        <v>1031</v>
      </c>
      <c r="F787" s="217" t="s">
        <v>1032</v>
      </c>
      <c r="G787" s="218" t="s">
        <v>162</v>
      </c>
      <c r="H787" s="219">
        <v>3</v>
      </c>
      <c r="I787" s="220"/>
      <c r="J787" s="221">
        <f>ROUND(I787*H787,2)</f>
        <v>0</v>
      </c>
      <c r="K787" s="222"/>
      <c r="L787" s="44"/>
      <c r="M787" s="223" t="s">
        <v>1</v>
      </c>
      <c r="N787" s="224" t="s">
        <v>39</v>
      </c>
      <c r="O787" s="91"/>
      <c r="P787" s="225">
        <f>O787*H787</f>
        <v>0</v>
      </c>
      <c r="Q787" s="225">
        <v>0</v>
      </c>
      <c r="R787" s="225">
        <f>Q787*H787</f>
        <v>0</v>
      </c>
      <c r="S787" s="225">
        <v>0</v>
      </c>
      <c r="T787" s="226">
        <f>S787*H787</f>
        <v>0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27" t="s">
        <v>265</v>
      </c>
      <c r="AT787" s="227" t="s">
        <v>144</v>
      </c>
      <c r="AU787" s="227" t="s">
        <v>149</v>
      </c>
      <c r="AY787" s="17" t="s">
        <v>141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17" t="s">
        <v>149</v>
      </c>
      <c r="BK787" s="228">
        <f>ROUND(I787*H787,2)</f>
        <v>0</v>
      </c>
      <c r="BL787" s="17" t="s">
        <v>265</v>
      </c>
      <c r="BM787" s="227" t="s">
        <v>1033</v>
      </c>
    </row>
    <row r="788" s="14" customFormat="1">
      <c r="A788" s="14"/>
      <c r="B788" s="240"/>
      <c r="C788" s="241"/>
      <c r="D788" s="231" t="s">
        <v>151</v>
      </c>
      <c r="E788" s="242" t="s">
        <v>1</v>
      </c>
      <c r="F788" s="243" t="s">
        <v>142</v>
      </c>
      <c r="G788" s="241"/>
      <c r="H788" s="244">
        <v>3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151</v>
      </c>
      <c r="AU788" s="250" t="s">
        <v>149</v>
      </c>
      <c r="AV788" s="14" t="s">
        <v>149</v>
      </c>
      <c r="AW788" s="14" t="s">
        <v>30</v>
      </c>
      <c r="AX788" s="14" t="s">
        <v>81</v>
      </c>
      <c r="AY788" s="250" t="s">
        <v>141</v>
      </c>
    </row>
    <row r="789" s="2" customFormat="1" ht="16.5" customHeight="1">
      <c r="A789" s="38"/>
      <c r="B789" s="39"/>
      <c r="C789" s="215" t="s">
        <v>1034</v>
      </c>
      <c r="D789" s="215" t="s">
        <v>144</v>
      </c>
      <c r="E789" s="216" t="s">
        <v>1035</v>
      </c>
      <c r="F789" s="217" t="s">
        <v>1036</v>
      </c>
      <c r="G789" s="218" t="s">
        <v>168</v>
      </c>
      <c r="H789" s="219">
        <v>11.9</v>
      </c>
      <c r="I789" s="220"/>
      <c r="J789" s="221">
        <f>ROUND(I789*H789,2)</f>
        <v>0</v>
      </c>
      <c r="K789" s="222"/>
      <c r="L789" s="44"/>
      <c r="M789" s="223" t="s">
        <v>1</v>
      </c>
      <c r="N789" s="224" t="s">
        <v>39</v>
      </c>
      <c r="O789" s="91"/>
      <c r="P789" s="225">
        <f>O789*H789</f>
        <v>0</v>
      </c>
      <c r="Q789" s="225">
        <v>0</v>
      </c>
      <c r="R789" s="225">
        <f>Q789*H789</f>
        <v>0</v>
      </c>
      <c r="S789" s="225">
        <v>0.023800000000000002</v>
      </c>
      <c r="T789" s="226">
        <f>S789*H789</f>
        <v>0.28322000000000003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227" t="s">
        <v>265</v>
      </c>
      <c r="AT789" s="227" t="s">
        <v>144</v>
      </c>
      <c r="AU789" s="227" t="s">
        <v>149</v>
      </c>
      <c r="AY789" s="17" t="s">
        <v>141</v>
      </c>
      <c r="BE789" s="228">
        <f>IF(N789="základní",J789,0)</f>
        <v>0</v>
      </c>
      <c r="BF789" s="228">
        <f>IF(N789="snížená",J789,0)</f>
        <v>0</v>
      </c>
      <c r="BG789" s="228">
        <f>IF(N789="zákl. přenesená",J789,0)</f>
        <v>0</v>
      </c>
      <c r="BH789" s="228">
        <f>IF(N789="sníž. přenesená",J789,0)</f>
        <v>0</v>
      </c>
      <c r="BI789" s="228">
        <f>IF(N789="nulová",J789,0)</f>
        <v>0</v>
      </c>
      <c r="BJ789" s="17" t="s">
        <v>149</v>
      </c>
      <c r="BK789" s="228">
        <f>ROUND(I789*H789,2)</f>
        <v>0</v>
      </c>
      <c r="BL789" s="17" t="s">
        <v>265</v>
      </c>
      <c r="BM789" s="227" t="s">
        <v>1037</v>
      </c>
    </row>
    <row r="790" s="13" customFormat="1">
      <c r="A790" s="13"/>
      <c r="B790" s="229"/>
      <c r="C790" s="230"/>
      <c r="D790" s="231" t="s">
        <v>151</v>
      </c>
      <c r="E790" s="232" t="s">
        <v>1</v>
      </c>
      <c r="F790" s="233" t="s">
        <v>231</v>
      </c>
      <c r="G790" s="230"/>
      <c r="H790" s="232" t="s">
        <v>1</v>
      </c>
      <c r="I790" s="234"/>
      <c r="J790" s="230"/>
      <c r="K790" s="230"/>
      <c r="L790" s="235"/>
      <c r="M790" s="236"/>
      <c r="N790" s="237"/>
      <c r="O790" s="237"/>
      <c r="P790" s="237"/>
      <c r="Q790" s="237"/>
      <c r="R790" s="237"/>
      <c r="S790" s="237"/>
      <c r="T790" s="238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39" t="s">
        <v>151</v>
      </c>
      <c r="AU790" s="239" t="s">
        <v>149</v>
      </c>
      <c r="AV790" s="13" t="s">
        <v>81</v>
      </c>
      <c r="AW790" s="13" t="s">
        <v>30</v>
      </c>
      <c r="AX790" s="13" t="s">
        <v>73</v>
      </c>
      <c r="AY790" s="239" t="s">
        <v>141</v>
      </c>
    </row>
    <row r="791" s="14" customFormat="1">
      <c r="A791" s="14"/>
      <c r="B791" s="240"/>
      <c r="C791" s="241"/>
      <c r="D791" s="231" t="s">
        <v>151</v>
      </c>
      <c r="E791" s="242" t="s">
        <v>1</v>
      </c>
      <c r="F791" s="243" t="s">
        <v>1038</v>
      </c>
      <c r="G791" s="241"/>
      <c r="H791" s="244">
        <v>4.2000000000000002</v>
      </c>
      <c r="I791" s="245"/>
      <c r="J791" s="241"/>
      <c r="K791" s="241"/>
      <c r="L791" s="246"/>
      <c r="M791" s="247"/>
      <c r="N791" s="248"/>
      <c r="O791" s="248"/>
      <c r="P791" s="248"/>
      <c r="Q791" s="248"/>
      <c r="R791" s="248"/>
      <c r="S791" s="248"/>
      <c r="T791" s="249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0" t="s">
        <v>151</v>
      </c>
      <c r="AU791" s="250" t="s">
        <v>149</v>
      </c>
      <c r="AV791" s="14" t="s">
        <v>149</v>
      </c>
      <c r="AW791" s="14" t="s">
        <v>30</v>
      </c>
      <c r="AX791" s="14" t="s">
        <v>73</v>
      </c>
      <c r="AY791" s="250" t="s">
        <v>141</v>
      </c>
    </row>
    <row r="792" s="13" customFormat="1">
      <c r="A792" s="13"/>
      <c r="B792" s="229"/>
      <c r="C792" s="230"/>
      <c r="D792" s="231" t="s">
        <v>151</v>
      </c>
      <c r="E792" s="232" t="s">
        <v>1</v>
      </c>
      <c r="F792" s="233" t="s">
        <v>233</v>
      </c>
      <c r="G792" s="230"/>
      <c r="H792" s="232" t="s">
        <v>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151</v>
      </c>
      <c r="AU792" s="239" t="s">
        <v>149</v>
      </c>
      <c r="AV792" s="13" t="s">
        <v>81</v>
      </c>
      <c r="AW792" s="13" t="s">
        <v>30</v>
      </c>
      <c r="AX792" s="13" t="s">
        <v>73</v>
      </c>
      <c r="AY792" s="239" t="s">
        <v>141</v>
      </c>
    </row>
    <row r="793" s="14" customFormat="1">
      <c r="A793" s="14"/>
      <c r="B793" s="240"/>
      <c r="C793" s="241"/>
      <c r="D793" s="231" t="s">
        <v>151</v>
      </c>
      <c r="E793" s="242" t="s">
        <v>1</v>
      </c>
      <c r="F793" s="243" t="s">
        <v>1039</v>
      </c>
      <c r="G793" s="241"/>
      <c r="H793" s="244">
        <v>5.25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151</v>
      </c>
      <c r="AU793" s="250" t="s">
        <v>149</v>
      </c>
      <c r="AV793" s="14" t="s">
        <v>149</v>
      </c>
      <c r="AW793" s="14" t="s">
        <v>30</v>
      </c>
      <c r="AX793" s="14" t="s">
        <v>73</v>
      </c>
      <c r="AY793" s="250" t="s">
        <v>141</v>
      </c>
    </row>
    <row r="794" s="13" customFormat="1">
      <c r="A794" s="13"/>
      <c r="B794" s="229"/>
      <c r="C794" s="230"/>
      <c r="D794" s="231" t="s">
        <v>151</v>
      </c>
      <c r="E794" s="232" t="s">
        <v>1</v>
      </c>
      <c r="F794" s="233" t="s">
        <v>235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151</v>
      </c>
      <c r="AU794" s="239" t="s">
        <v>149</v>
      </c>
      <c r="AV794" s="13" t="s">
        <v>81</v>
      </c>
      <c r="AW794" s="13" t="s">
        <v>30</v>
      </c>
      <c r="AX794" s="13" t="s">
        <v>73</v>
      </c>
      <c r="AY794" s="239" t="s">
        <v>141</v>
      </c>
    </row>
    <row r="795" s="14" customFormat="1">
      <c r="A795" s="14"/>
      <c r="B795" s="240"/>
      <c r="C795" s="241"/>
      <c r="D795" s="231" t="s">
        <v>151</v>
      </c>
      <c r="E795" s="242" t="s">
        <v>1</v>
      </c>
      <c r="F795" s="243" t="s">
        <v>1040</v>
      </c>
      <c r="G795" s="241"/>
      <c r="H795" s="244">
        <v>2.4500000000000002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151</v>
      </c>
      <c r="AU795" s="250" t="s">
        <v>149</v>
      </c>
      <c r="AV795" s="14" t="s">
        <v>149</v>
      </c>
      <c r="AW795" s="14" t="s">
        <v>30</v>
      </c>
      <c r="AX795" s="14" t="s">
        <v>73</v>
      </c>
      <c r="AY795" s="250" t="s">
        <v>141</v>
      </c>
    </row>
    <row r="796" s="15" customFormat="1">
      <c r="A796" s="15"/>
      <c r="B796" s="262"/>
      <c r="C796" s="263"/>
      <c r="D796" s="231" t="s">
        <v>151</v>
      </c>
      <c r="E796" s="264" t="s">
        <v>1</v>
      </c>
      <c r="F796" s="265" t="s">
        <v>173</v>
      </c>
      <c r="G796" s="263"/>
      <c r="H796" s="266">
        <v>11.9</v>
      </c>
      <c r="I796" s="267"/>
      <c r="J796" s="263"/>
      <c r="K796" s="263"/>
      <c r="L796" s="268"/>
      <c r="M796" s="269"/>
      <c r="N796" s="270"/>
      <c r="O796" s="270"/>
      <c r="P796" s="270"/>
      <c r="Q796" s="270"/>
      <c r="R796" s="270"/>
      <c r="S796" s="270"/>
      <c r="T796" s="271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72" t="s">
        <v>151</v>
      </c>
      <c r="AU796" s="272" t="s">
        <v>149</v>
      </c>
      <c r="AV796" s="15" t="s">
        <v>148</v>
      </c>
      <c r="AW796" s="15" t="s">
        <v>30</v>
      </c>
      <c r="AX796" s="15" t="s">
        <v>81</v>
      </c>
      <c r="AY796" s="272" t="s">
        <v>141</v>
      </c>
    </row>
    <row r="797" s="2" customFormat="1" ht="24.15" customHeight="1">
      <c r="A797" s="38"/>
      <c r="B797" s="39"/>
      <c r="C797" s="215" t="s">
        <v>1041</v>
      </c>
      <c r="D797" s="215" t="s">
        <v>144</v>
      </c>
      <c r="E797" s="216" t="s">
        <v>1042</v>
      </c>
      <c r="F797" s="217" t="s">
        <v>1043</v>
      </c>
      <c r="G797" s="218" t="s">
        <v>162</v>
      </c>
      <c r="H797" s="219">
        <v>1</v>
      </c>
      <c r="I797" s="220"/>
      <c r="J797" s="221">
        <f>ROUND(I797*H797,2)</f>
        <v>0</v>
      </c>
      <c r="K797" s="222"/>
      <c r="L797" s="44"/>
      <c r="M797" s="223" t="s">
        <v>1</v>
      </c>
      <c r="N797" s="224" t="s">
        <v>39</v>
      </c>
      <c r="O797" s="91"/>
      <c r="P797" s="225">
        <f>O797*H797</f>
        <v>0</v>
      </c>
      <c r="Q797" s="225">
        <v>0</v>
      </c>
      <c r="R797" s="225">
        <f>Q797*H797</f>
        <v>0</v>
      </c>
      <c r="S797" s="225">
        <v>0</v>
      </c>
      <c r="T797" s="226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7" t="s">
        <v>265</v>
      </c>
      <c r="AT797" s="227" t="s">
        <v>144</v>
      </c>
      <c r="AU797" s="227" t="s">
        <v>149</v>
      </c>
      <c r="AY797" s="17" t="s">
        <v>141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17" t="s">
        <v>149</v>
      </c>
      <c r="BK797" s="228">
        <f>ROUND(I797*H797,2)</f>
        <v>0</v>
      </c>
      <c r="BL797" s="17" t="s">
        <v>265</v>
      </c>
      <c r="BM797" s="227" t="s">
        <v>1044</v>
      </c>
    </row>
    <row r="798" s="13" customFormat="1">
      <c r="A798" s="13"/>
      <c r="B798" s="229"/>
      <c r="C798" s="230"/>
      <c r="D798" s="231" t="s">
        <v>151</v>
      </c>
      <c r="E798" s="232" t="s">
        <v>1</v>
      </c>
      <c r="F798" s="233" t="s">
        <v>1045</v>
      </c>
      <c r="G798" s="230"/>
      <c r="H798" s="232" t="s">
        <v>1</v>
      </c>
      <c r="I798" s="234"/>
      <c r="J798" s="230"/>
      <c r="K798" s="230"/>
      <c r="L798" s="235"/>
      <c r="M798" s="236"/>
      <c r="N798" s="237"/>
      <c r="O798" s="237"/>
      <c r="P798" s="237"/>
      <c r="Q798" s="237"/>
      <c r="R798" s="237"/>
      <c r="S798" s="237"/>
      <c r="T798" s="238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9" t="s">
        <v>151</v>
      </c>
      <c r="AU798" s="239" t="s">
        <v>149</v>
      </c>
      <c r="AV798" s="13" t="s">
        <v>81</v>
      </c>
      <c r="AW798" s="13" t="s">
        <v>30</v>
      </c>
      <c r="AX798" s="13" t="s">
        <v>73</v>
      </c>
      <c r="AY798" s="239" t="s">
        <v>141</v>
      </c>
    </row>
    <row r="799" s="14" customFormat="1">
      <c r="A799" s="14"/>
      <c r="B799" s="240"/>
      <c r="C799" s="241"/>
      <c r="D799" s="231" t="s">
        <v>151</v>
      </c>
      <c r="E799" s="242" t="s">
        <v>1</v>
      </c>
      <c r="F799" s="243" t="s">
        <v>81</v>
      </c>
      <c r="G799" s="241"/>
      <c r="H799" s="244">
        <v>1</v>
      </c>
      <c r="I799" s="245"/>
      <c r="J799" s="241"/>
      <c r="K799" s="241"/>
      <c r="L799" s="246"/>
      <c r="M799" s="247"/>
      <c r="N799" s="248"/>
      <c r="O799" s="248"/>
      <c r="P799" s="248"/>
      <c r="Q799" s="248"/>
      <c r="R799" s="248"/>
      <c r="S799" s="248"/>
      <c r="T799" s="249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0" t="s">
        <v>151</v>
      </c>
      <c r="AU799" s="250" t="s">
        <v>149</v>
      </c>
      <c r="AV799" s="14" t="s">
        <v>149</v>
      </c>
      <c r="AW799" s="14" t="s">
        <v>30</v>
      </c>
      <c r="AX799" s="14" t="s">
        <v>81</v>
      </c>
      <c r="AY799" s="250" t="s">
        <v>141</v>
      </c>
    </row>
    <row r="800" s="2" customFormat="1" ht="24.15" customHeight="1">
      <c r="A800" s="38"/>
      <c r="B800" s="39"/>
      <c r="C800" s="251" t="s">
        <v>1046</v>
      </c>
      <c r="D800" s="251" t="s">
        <v>154</v>
      </c>
      <c r="E800" s="252" t="s">
        <v>1047</v>
      </c>
      <c r="F800" s="253" t="s">
        <v>1048</v>
      </c>
      <c r="G800" s="254" t="s">
        <v>162</v>
      </c>
      <c r="H800" s="255">
        <v>1</v>
      </c>
      <c r="I800" s="256"/>
      <c r="J800" s="257">
        <f>ROUND(I800*H800,2)</f>
        <v>0</v>
      </c>
      <c r="K800" s="258"/>
      <c r="L800" s="259"/>
      <c r="M800" s="260" t="s">
        <v>1</v>
      </c>
      <c r="N800" s="261" t="s">
        <v>39</v>
      </c>
      <c r="O800" s="91"/>
      <c r="P800" s="225">
        <f>O800*H800</f>
        <v>0</v>
      </c>
      <c r="Q800" s="225">
        <v>0.020400000000000001</v>
      </c>
      <c r="R800" s="225">
        <f>Q800*H800</f>
        <v>0.020400000000000001</v>
      </c>
      <c r="S800" s="225">
        <v>0</v>
      </c>
      <c r="T800" s="226">
        <f>S800*H800</f>
        <v>0</v>
      </c>
      <c r="U800" s="38"/>
      <c r="V800" s="38"/>
      <c r="W800" s="38"/>
      <c r="X800" s="38"/>
      <c r="Y800" s="38"/>
      <c r="Z800" s="38"/>
      <c r="AA800" s="38"/>
      <c r="AB800" s="38"/>
      <c r="AC800" s="38"/>
      <c r="AD800" s="38"/>
      <c r="AE800" s="38"/>
      <c r="AR800" s="227" t="s">
        <v>157</v>
      </c>
      <c r="AT800" s="227" t="s">
        <v>154</v>
      </c>
      <c r="AU800" s="227" t="s">
        <v>149</v>
      </c>
      <c r="AY800" s="17" t="s">
        <v>141</v>
      </c>
      <c r="BE800" s="228">
        <f>IF(N800="základní",J800,0)</f>
        <v>0</v>
      </c>
      <c r="BF800" s="228">
        <f>IF(N800="snížená",J800,0)</f>
        <v>0</v>
      </c>
      <c r="BG800" s="228">
        <f>IF(N800="zákl. přenesená",J800,0)</f>
        <v>0</v>
      </c>
      <c r="BH800" s="228">
        <f>IF(N800="sníž. přenesená",J800,0)</f>
        <v>0</v>
      </c>
      <c r="BI800" s="228">
        <f>IF(N800="nulová",J800,0)</f>
        <v>0</v>
      </c>
      <c r="BJ800" s="17" t="s">
        <v>149</v>
      </c>
      <c r="BK800" s="228">
        <f>ROUND(I800*H800,2)</f>
        <v>0</v>
      </c>
      <c r="BL800" s="17" t="s">
        <v>148</v>
      </c>
      <c r="BM800" s="227" t="s">
        <v>1049</v>
      </c>
    </row>
    <row r="801" s="13" customFormat="1">
      <c r="A801" s="13"/>
      <c r="B801" s="229"/>
      <c r="C801" s="230"/>
      <c r="D801" s="231" t="s">
        <v>151</v>
      </c>
      <c r="E801" s="232" t="s">
        <v>1</v>
      </c>
      <c r="F801" s="233" t="s">
        <v>279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151</v>
      </c>
      <c r="AU801" s="239" t="s">
        <v>149</v>
      </c>
      <c r="AV801" s="13" t="s">
        <v>81</v>
      </c>
      <c r="AW801" s="13" t="s">
        <v>30</v>
      </c>
      <c r="AX801" s="13" t="s">
        <v>73</v>
      </c>
      <c r="AY801" s="239" t="s">
        <v>141</v>
      </c>
    </row>
    <row r="802" s="14" customFormat="1">
      <c r="A802" s="14"/>
      <c r="B802" s="240"/>
      <c r="C802" s="241"/>
      <c r="D802" s="231" t="s">
        <v>151</v>
      </c>
      <c r="E802" s="242" t="s">
        <v>1</v>
      </c>
      <c r="F802" s="243" t="s">
        <v>81</v>
      </c>
      <c r="G802" s="241"/>
      <c r="H802" s="244">
        <v>1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151</v>
      </c>
      <c r="AU802" s="250" t="s">
        <v>149</v>
      </c>
      <c r="AV802" s="14" t="s">
        <v>149</v>
      </c>
      <c r="AW802" s="14" t="s">
        <v>30</v>
      </c>
      <c r="AX802" s="14" t="s">
        <v>81</v>
      </c>
      <c r="AY802" s="250" t="s">
        <v>141</v>
      </c>
    </row>
    <row r="803" s="2" customFormat="1" ht="16.5" customHeight="1">
      <c r="A803" s="38"/>
      <c r="B803" s="39"/>
      <c r="C803" s="251" t="s">
        <v>1050</v>
      </c>
      <c r="D803" s="251" t="s">
        <v>154</v>
      </c>
      <c r="E803" s="252" t="s">
        <v>1051</v>
      </c>
      <c r="F803" s="253" t="s">
        <v>1052</v>
      </c>
      <c r="G803" s="254" t="s">
        <v>162</v>
      </c>
      <c r="H803" s="255">
        <v>1</v>
      </c>
      <c r="I803" s="256"/>
      <c r="J803" s="257">
        <f>ROUND(I803*H803,2)</f>
        <v>0</v>
      </c>
      <c r="K803" s="258"/>
      <c r="L803" s="259"/>
      <c r="M803" s="260" t="s">
        <v>1</v>
      </c>
      <c r="N803" s="261" t="s">
        <v>39</v>
      </c>
      <c r="O803" s="91"/>
      <c r="P803" s="225">
        <f>O803*H803</f>
        <v>0</v>
      </c>
      <c r="Q803" s="225">
        <v>0.00013999999999999999</v>
      </c>
      <c r="R803" s="225">
        <f>Q803*H803</f>
        <v>0.00013999999999999999</v>
      </c>
      <c r="S803" s="225">
        <v>0</v>
      </c>
      <c r="T803" s="226">
        <f>S803*H803</f>
        <v>0</v>
      </c>
      <c r="U803" s="38"/>
      <c r="V803" s="38"/>
      <c r="W803" s="38"/>
      <c r="X803" s="38"/>
      <c r="Y803" s="38"/>
      <c r="Z803" s="38"/>
      <c r="AA803" s="38"/>
      <c r="AB803" s="38"/>
      <c r="AC803" s="38"/>
      <c r="AD803" s="38"/>
      <c r="AE803" s="38"/>
      <c r="AR803" s="227" t="s">
        <v>157</v>
      </c>
      <c r="AT803" s="227" t="s">
        <v>154</v>
      </c>
      <c r="AU803" s="227" t="s">
        <v>149</v>
      </c>
      <c r="AY803" s="17" t="s">
        <v>141</v>
      </c>
      <c r="BE803" s="228">
        <f>IF(N803="základní",J803,0)</f>
        <v>0</v>
      </c>
      <c r="BF803" s="228">
        <f>IF(N803="snížená",J803,0)</f>
        <v>0</v>
      </c>
      <c r="BG803" s="228">
        <f>IF(N803="zákl. přenesená",J803,0)</f>
        <v>0</v>
      </c>
      <c r="BH803" s="228">
        <f>IF(N803="sníž. přenesená",J803,0)</f>
        <v>0</v>
      </c>
      <c r="BI803" s="228">
        <f>IF(N803="nulová",J803,0)</f>
        <v>0</v>
      </c>
      <c r="BJ803" s="17" t="s">
        <v>149</v>
      </c>
      <c r="BK803" s="228">
        <f>ROUND(I803*H803,2)</f>
        <v>0</v>
      </c>
      <c r="BL803" s="17" t="s">
        <v>148</v>
      </c>
      <c r="BM803" s="227" t="s">
        <v>1053</v>
      </c>
    </row>
    <row r="804" s="14" customFormat="1">
      <c r="A804" s="14"/>
      <c r="B804" s="240"/>
      <c r="C804" s="241"/>
      <c r="D804" s="231" t="s">
        <v>151</v>
      </c>
      <c r="E804" s="242" t="s">
        <v>1</v>
      </c>
      <c r="F804" s="243" t="s">
        <v>81</v>
      </c>
      <c r="G804" s="241"/>
      <c r="H804" s="244">
        <v>1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0" t="s">
        <v>151</v>
      </c>
      <c r="AU804" s="250" t="s">
        <v>149</v>
      </c>
      <c r="AV804" s="14" t="s">
        <v>149</v>
      </c>
      <c r="AW804" s="14" t="s">
        <v>30</v>
      </c>
      <c r="AX804" s="14" t="s">
        <v>81</v>
      </c>
      <c r="AY804" s="250" t="s">
        <v>141</v>
      </c>
    </row>
    <row r="805" s="2" customFormat="1" ht="21.75" customHeight="1">
      <c r="A805" s="38"/>
      <c r="B805" s="39"/>
      <c r="C805" s="215" t="s">
        <v>1054</v>
      </c>
      <c r="D805" s="215" t="s">
        <v>144</v>
      </c>
      <c r="E805" s="216" t="s">
        <v>1055</v>
      </c>
      <c r="F805" s="217" t="s">
        <v>1056</v>
      </c>
      <c r="G805" s="218" t="s">
        <v>168</v>
      </c>
      <c r="H805" s="219">
        <v>11.9</v>
      </c>
      <c r="I805" s="220"/>
      <c r="J805" s="221">
        <f>ROUND(I805*H805,2)</f>
        <v>0</v>
      </c>
      <c r="K805" s="222"/>
      <c r="L805" s="44"/>
      <c r="M805" s="223" t="s">
        <v>1</v>
      </c>
      <c r="N805" s="224" t="s">
        <v>39</v>
      </c>
      <c r="O805" s="91"/>
      <c r="P805" s="225">
        <f>O805*H805</f>
        <v>0</v>
      </c>
      <c r="Q805" s="225">
        <v>0</v>
      </c>
      <c r="R805" s="225">
        <f>Q805*H805</f>
        <v>0</v>
      </c>
      <c r="S805" s="225">
        <v>0</v>
      </c>
      <c r="T805" s="226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7" t="s">
        <v>265</v>
      </c>
      <c r="AT805" s="227" t="s">
        <v>144</v>
      </c>
      <c r="AU805" s="227" t="s">
        <v>149</v>
      </c>
      <c r="AY805" s="17" t="s">
        <v>141</v>
      </c>
      <c r="BE805" s="228">
        <f>IF(N805="základní",J805,0)</f>
        <v>0</v>
      </c>
      <c r="BF805" s="228">
        <f>IF(N805="snížená",J805,0)</f>
        <v>0</v>
      </c>
      <c r="BG805" s="228">
        <f>IF(N805="zákl. přenesená",J805,0)</f>
        <v>0</v>
      </c>
      <c r="BH805" s="228">
        <f>IF(N805="sníž. přenesená",J805,0)</f>
        <v>0</v>
      </c>
      <c r="BI805" s="228">
        <f>IF(N805="nulová",J805,0)</f>
        <v>0</v>
      </c>
      <c r="BJ805" s="17" t="s">
        <v>149</v>
      </c>
      <c r="BK805" s="228">
        <f>ROUND(I805*H805,2)</f>
        <v>0</v>
      </c>
      <c r="BL805" s="17" t="s">
        <v>265</v>
      </c>
      <c r="BM805" s="227" t="s">
        <v>1057</v>
      </c>
    </row>
    <row r="806" s="13" customFormat="1">
      <c r="A806" s="13"/>
      <c r="B806" s="229"/>
      <c r="C806" s="230"/>
      <c r="D806" s="231" t="s">
        <v>151</v>
      </c>
      <c r="E806" s="232" t="s">
        <v>1</v>
      </c>
      <c r="F806" s="233" t="s">
        <v>231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151</v>
      </c>
      <c r="AU806" s="239" t="s">
        <v>149</v>
      </c>
      <c r="AV806" s="13" t="s">
        <v>81</v>
      </c>
      <c r="AW806" s="13" t="s">
        <v>30</v>
      </c>
      <c r="AX806" s="13" t="s">
        <v>73</v>
      </c>
      <c r="AY806" s="239" t="s">
        <v>141</v>
      </c>
    </row>
    <row r="807" s="14" customFormat="1">
      <c r="A807" s="14"/>
      <c r="B807" s="240"/>
      <c r="C807" s="241"/>
      <c r="D807" s="231" t="s">
        <v>151</v>
      </c>
      <c r="E807" s="242" t="s">
        <v>1</v>
      </c>
      <c r="F807" s="243" t="s">
        <v>1038</v>
      </c>
      <c r="G807" s="241"/>
      <c r="H807" s="244">
        <v>4.2000000000000002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0" t="s">
        <v>151</v>
      </c>
      <c r="AU807" s="250" t="s">
        <v>149</v>
      </c>
      <c r="AV807" s="14" t="s">
        <v>149</v>
      </c>
      <c r="AW807" s="14" t="s">
        <v>30</v>
      </c>
      <c r="AX807" s="14" t="s">
        <v>73</v>
      </c>
      <c r="AY807" s="250" t="s">
        <v>141</v>
      </c>
    </row>
    <row r="808" s="13" customFormat="1">
      <c r="A808" s="13"/>
      <c r="B808" s="229"/>
      <c r="C808" s="230"/>
      <c r="D808" s="231" t="s">
        <v>151</v>
      </c>
      <c r="E808" s="232" t="s">
        <v>1</v>
      </c>
      <c r="F808" s="233" t="s">
        <v>233</v>
      </c>
      <c r="G808" s="230"/>
      <c r="H808" s="232" t="s">
        <v>1</v>
      </c>
      <c r="I808" s="234"/>
      <c r="J808" s="230"/>
      <c r="K808" s="230"/>
      <c r="L808" s="235"/>
      <c r="M808" s="236"/>
      <c r="N808" s="237"/>
      <c r="O808" s="237"/>
      <c r="P808" s="237"/>
      <c r="Q808" s="237"/>
      <c r="R808" s="237"/>
      <c r="S808" s="237"/>
      <c r="T808" s="238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9" t="s">
        <v>151</v>
      </c>
      <c r="AU808" s="239" t="s">
        <v>149</v>
      </c>
      <c r="AV808" s="13" t="s">
        <v>81</v>
      </c>
      <c r="AW808" s="13" t="s">
        <v>30</v>
      </c>
      <c r="AX808" s="13" t="s">
        <v>73</v>
      </c>
      <c r="AY808" s="239" t="s">
        <v>141</v>
      </c>
    </row>
    <row r="809" s="14" customFormat="1">
      <c r="A809" s="14"/>
      <c r="B809" s="240"/>
      <c r="C809" s="241"/>
      <c r="D809" s="231" t="s">
        <v>151</v>
      </c>
      <c r="E809" s="242" t="s">
        <v>1</v>
      </c>
      <c r="F809" s="243" t="s">
        <v>1039</v>
      </c>
      <c r="G809" s="241"/>
      <c r="H809" s="244">
        <v>5.25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0" t="s">
        <v>151</v>
      </c>
      <c r="AU809" s="250" t="s">
        <v>149</v>
      </c>
      <c r="AV809" s="14" t="s">
        <v>149</v>
      </c>
      <c r="AW809" s="14" t="s">
        <v>30</v>
      </c>
      <c r="AX809" s="14" t="s">
        <v>73</v>
      </c>
      <c r="AY809" s="250" t="s">
        <v>141</v>
      </c>
    </row>
    <row r="810" s="13" customFormat="1">
      <c r="A810" s="13"/>
      <c r="B810" s="229"/>
      <c r="C810" s="230"/>
      <c r="D810" s="231" t="s">
        <v>151</v>
      </c>
      <c r="E810" s="232" t="s">
        <v>1</v>
      </c>
      <c r="F810" s="233" t="s">
        <v>235</v>
      </c>
      <c r="G810" s="230"/>
      <c r="H810" s="232" t="s">
        <v>1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9" t="s">
        <v>151</v>
      </c>
      <c r="AU810" s="239" t="s">
        <v>149</v>
      </c>
      <c r="AV810" s="13" t="s">
        <v>81</v>
      </c>
      <c r="AW810" s="13" t="s">
        <v>30</v>
      </c>
      <c r="AX810" s="13" t="s">
        <v>73</v>
      </c>
      <c r="AY810" s="239" t="s">
        <v>141</v>
      </c>
    </row>
    <row r="811" s="14" customFormat="1">
      <c r="A811" s="14"/>
      <c r="B811" s="240"/>
      <c r="C811" s="241"/>
      <c r="D811" s="231" t="s">
        <v>151</v>
      </c>
      <c r="E811" s="242" t="s">
        <v>1</v>
      </c>
      <c r="F811" s="243" t="s">
        <v>1040</v>
      </c>
      <c r="G811" s="241"/>
      <c r="H811" s="244">
        <v>2.4500000000000002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151</v>
      </c>
      <c r="AU811" s="250" t="s">
        <v>149</v>
      </c>
      <c r="AV811" s="14" t="s">
        <v>149</v>
      </c>
      <c r="AW811" s="14" t="s">
        <v>30</v>
      </c>
      <c r="AX811" s="14" t="s">
        <v>73</v>
      </c>
      <c r="AY811" s="250" t="s">
        <v>141</v>
      </c>
    </row>
    <row r="812" s="15" customFormat="1">
      <c r="A812" s="15"/>
      <c r="B812" s="262"/>
      <c r="C812" s="263"/>
      <c r="D812" s="231" t="s">
        <v>151</v>
      </c>
      <c r="E812" s="264" t="s">
        <v>1</v>
      </c>
      <c r="F812" s="265" t="s">
        <v>173</v>
      </c>
      <c r="G812" s="263"/>
      <c r="H812" s="266">
        <v>11.9</v>
      </c>
      <c r="I812" s="267"/>
      <c r="J812" s="263"/>
      <c r="K812" s="263"/>
      <c r="L812" s="268"/>
      <c r="M812" s="269"/>
      <c r="N812" s="270"/>
      <c r="O812" s="270"/>
      <c r="P812" s="270"/>
      <c r="Q812" s="270"/>
      <c r="R812" s="270"/>
      <c r="S812" s="270"/>
      <c r="T812" s="271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72" t="s">
        <v>151</v>
      </c>
      <c r="AU812" s="272" t="s">
        <v>149</v>
      </c>
      <c r="AV812" s="15" t="s">
        <v>148</v>
      </c>
      <c r="AW812" s="15" t="s">
        <v>30</v>
      </c>
      <c r="AX812" s="15" t="s">
        <v>81</v>
      </c>
      <c r="AY812" s="272" t="s">
        <v>141</v>
      </c>
    </row>
    <row r="813" s="2" customFormat="1" ht="21.75" customHeight="1">
      <c r="A813" s="38"/>
      <c r="B813" s="39"/>
      <c r="C813" s="215" t="s">
        <v>1058</v>
      </c>
      <c r="D813" s="215" t="s">
        <v>144</v>
      </c>
      <c r="E813" s="216" t="s">
        <v>1059</v>
      </c>
      <c r="F813" s="217" t="s">
        <v>1060</v>
      </c>
      <c r="G813" s="218" t="s">
        <v>168</v>
      </c>
      <c r="H813" s="219">
        <v>11.9</v>
      </c>
      <c r="I813" s="220"/>
      <c r="J813" s="221">
        <f>ROUND(I813*H813,2)</f>
        <v>0</v>
      </c>
      <c r="K813" s="222"/>
      <c r="L813" s="44"/>
      <c r="M813" s="223" t="s">
        <v>1</v>
      </c>
      <c r="N813" s="224" t="s">
        <v>39</v>
      </c>
      <c r="O813" s="91"/>
      <c r="P813" s="225">
        <f>O813*H813</f>
        <v>0</v>
      </c>
      <c r="Q813" s="225">
        <v>0</v>
      </c>
      <c r="R813" s="225">
        <f>Q813*H813</f>
        <v>0</v>
      </c>
      <c r="S813" s="225">
        <v>0</v>
      </c>
      <c r="T813" s="226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7" t="s">
        <v>265</v>
      </c>
      <c r="AT813" s="227" t="s">
        <v>144</v>
      </c>
      <c r="AU813" s="227" t="s">
        <v>149</v>
      </c>
      <c r="AY813" s="17" t="s">
        <v>141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7" t="s">
        <v>149</v>
      </c>
      <c r="BK813" s="228">
        <f>ROUND(I813*H813,2)</f>
        <v>0</v>
      </c>
      <c r="BL813" s="17" t="s">
        <v>265</v>
      </c>
      <c r="BM813" s="227" t="s">
        <v>1061</v>
      </c>
    </row>
    <row r="814" s="13" customFormat="1">
      <c r="A814" s="13"/>
      <c r="B814" s="229"/>
      <c r="C814" s="230"/>
      <c r="D814" s="231" t="s">
        <v>151</v>
      </c>
      <c r="E814" s="232" t="s">
        <v>1</v>
      </c>
      <c r="F814" s="233" t="s">
        <v>231</v>
      </c>
      <c r="G814" s="230"/>
      <c r="H814" s="232" t="s">
        <v>1</v>
      </c>
      <c r="I814" s="234"/>
      <c r="J814" s="230"/>
      <c r="K814" s="230"/>
      <c r="L814" s="235"/>
      <c r="M814" s="236"/>
      <c r="N814" s="237"/>
      <c r="O814" s="237"/>
      <c r="P814" s="237"/>
      <c r="Q814" s="237"/>
      <c r="R814" s="237"/>
      <c r="S814" s="237"/>
      <c r="T814" s="238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39" t="s">
        <v>151</v>
      </c>
      <c r="AU814" s="239" t="s">
        <v>149</v>
      </c>
      <c r="AV814" s="13" t="s">
        <v>81</v>
      </c>
      <c r="AW814" s="13" t="s">
        <v>30</v>
      </c>
      <c r="AX814" s="13" t="s">
        <v>73</v>
      </c>
      <c r="AY814" s="239" t="s">
        <v>141</v>
      </c>
    </row>
    <row r="815" s="14" customFormat="1">
      <c r="A815" s="14"/>
      <c r="B815" s="240"/>
      <c r="C815" s="241"/>
      <c r="D815" s="231" t="s">
        <v>151</v>
      </c>
      <c r="E815" s="242" t="s">
        <v>1</v>
      </c>
      <c r="F815" s="243" t="s">
        <v>1038</v>
      </c>
      <c r="G815" s="241"/>
      <c r="H815" s="244">
        <v>4.2000000000000002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151</v>
      </c>
      <c r="AU815" s="250" t="s">
        <v>149</v>
      </c>
      <c r="AV815" s="14" t="s">
        <v>149</v>
      </c>
      <c r="AW815" s="14" t="s">
        <v>30</v>
      </c>
      <c r="AX815" s="14" t="s">
        <v>73</v>
      </c>
      <c r="AY815" s="250" t="s">
        <v>141</v>
      </c>
    </row>
    <row r="816" s="13" customFormat="1">
      <c r="A816" s="13"/>
      <c r="B816" s="229"/>
      <c r="C816" s="230"/>
      <c r="D816" s="231" t="s">
        <v>151</v>
      </c>
      <c r="E816" s="232" t="s">
        <v>1</v>
      </c>
      <c r="F816" s="233" t="s">
        <v>233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151</v>
      </c>
      <c r="AU816" s="239" t="s">
        <v>149</v>
      </c>
      <c r="AV816" s="13" t="s">
        <v>81</v>
      </c>
      <c r="AW816" s="13" t="s">
        <v>30</v>
      </c>
      <c r="AX816" s="13" t="s">
        <v>73</v>
      </c>
      <c r="AY816" s="239" t="s">
        <v>141</v>
      </c>
    </row>
    <row r="817" s="14" customFormat="1">
      <c r="A817" s="14"/>
      <c r="B817" s="240"/>
      <c r="C817" s="241"/>
      <c r="D817" s="231" t="s">
        <v>151</v>
      </c>
      <c r="E817" s="242" t="s">
        <v>1</v>
      </c>
      <c r="F817" s="243" t="s">
        <v>1039</v>
      </c>
      <c r="G817" s="241"/>
      <c r="H817" s="244">
        <v>5.25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151</v>
      </c>
      <c r="AU817" s="250" t="s">
        <v>149</v>
      </c>
      <c r="AV817" s="14" t="s">
        <v>149</v>
      </c>
      <c r="AW817" s="14" t="s">
        <v>30</v>
      </c>
      <c r="AX817" s="14" t="s">
        <v>73</v>
      </c>
      <c r="AY817" s="250" t="s">
        <v>141</v>
      </c>
    </row>
    <row r="818" s="13" customFormat="1">
      <c r="A818" s="13"/>
      <c r="B818" s="229"/>
      <c r="C818" s="230"/>
      <c r="D818" s="231" t="s">
        <v>151</v>
      </c>
      <c r="E818" s="232" t="s">
        <v>1</v>
      </c>
      <c r="F818" s="233" t="s">
        <v>235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151</v>
      </c>
      <c r="AU818" s="239" t="s">
        <v>149</v>
      </c>
      <c r="AV818" s="13" t="s">
        <v>81</v>
      </c>
      <c r="AW818" s="13" t="s">
        <v>30</v>
      </c>
      <c r="AX818" s="13" t="s">
        <v>73</v>
      </c>
      <c r="AY818" s="239" t="s">
        <v>141</v>
      </c>
    </row>
    <row r="819" s="14" customFormat="1">
      <c r="A819" s="14"/>
      <c r="B819" s="240"/>
      <c r="C819" s="241"/>
      <c r="D819" s="231" t="s">
        <v>151</v>
      </c>
      <c r="E819" s="242" t="s">
        <v>1</v>
      </c>
      <c r="F819" s="243" t="s">
        <v>1040</v>
      </c>
      <c r="G819" s="241"/>
      <c r="H819" s="244">
        <v>2.4500000000000002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151</v>
      </c>
      <c r="AU819" s="250" t="s">
        <v>149</v>
      </c>
      <c r="AV819" s="14" t="s">
        <v>149</v>
      </c>
      <c r="AW819" s="14" t="s">
        <v>30</v>
      </c>
      <c r="AX819" s="14" t="s">
        <v>73</v>
      </c>
      <c r="AY819" s="250" t="s">
        <v>141</v>
      </c>
    </row>
    <row r="820" s="15" customFormat="1">
      <c r="A820" s="15"/>
      <c r="B820" s="262"/>
      <c r="C820" s="263"/>
      <c r="D820" s="231" t="s">
        <v>151</v>
      </c>
      <c r="E820" s="264" t="s">
        <v>1</v>
      </c>
      <c r="F820" s="265" t="s">
        <v>173</v>
      </c>
      <c r="G820" s="263"/>
      <c r="H820" s="266">
        <v>11.9</v>
      </c>
      <c r="I820" s="267"/>
      <c r="J820" s="263"/>
      <c r="K820" s="263"/>
      <c r="L820" s="268"/>
      <c r="M820" s="269"/>
      <c r="N820" s="270"/>
      <c r="O820" s="270"/>
      <c r="P820" s="270"/>
      <c r="Q820" s="270"/>
      <c r="R820" s="270"/>
      <c r="S820" s="270"/>
      <c r="T820" s="271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72" t="s">
        <v>151</v>
      </c>
      <c r="AU820" s="272" t="s">
        <v>149</v>
      </c>
      <c r="AV820" s="15" t="s">
        <v>148</v>
      </c>
      <c r="AW820" s="15" t="s">
        <v>30</v>
      </c>
      <c r="AX820" s="15" t="s">
        <v>81</v>
      </c>
      <c r="AY820" s="272" t="s">
        <v>141</v>
      </c>
    </row>
    <row r="821" s="2" customFormat="1" ht="16.5" customHeight="1">
      <c r="A821" s="38"/>
      <c r="B821" s="39"/>
      <c r="C821" s="215" t="s">
        <v>1062</v>
      </c>
      <c r="D821" s="215" t="s">
        <v>144</v>
      </c>
      <c r="E821" s="216" t="s">
        <v>1063</v>
      </c>
      <c r="F821" s="217" t="s">
        <v>1064</v>
      </c>
      <c r="G821" s="218" t="s">
        <v>162</v>
      </c>
      <c r="H821" s="219">
        <v>3</v>
      </c>
      <c r="I821" s="220"/>
      <c r="J821" s="221">
        <f>ROUND(I821*H821,2)</f>
        <v>0</v>
      </c>
      <c r="K821" s="222"/>
      <c r="L821" s="44"/>
      <c r="M821" s="223" t="s">
        <v>1</v>
      </c>
      <c r="N821" s="224" t="s">
        <v>39</v>
      </c>
      <c r="O821" s="91"/>
      <c r="P821" s="225">
        <f>O821*H821</f>
        <v>0</v>
      </c>
      <c r="Q821" s="225">
        <v>0</v>
      </c>
      <c r="R821" s="225">
        <f>Q821*H821</f>
        <v>0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265</v>
      </c>
      <c r="AT821" s="227" t="s">
        <v>144</v>
      </c>
      <c r="AU821" s="227" t="s">
        <v>149</v>
      </c>
      <c r="AY821" s="17" t="s">
        <v>141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149</v>
      </c>
      <c r="BK821" s="228">
        <f>ROUND(I821*H821,2)</f>
        <v>0</v>
      </c>
      <c r="BL821" s="17" t="s">
        <v>265</v>
      </c>
      <c r="BM821" s="227" t="s">
        <v>1065</v>
      </c>
    </row>
    <row r="822" s="14" customFormat="1">
      <c r="A822" s="14"/>
      <c r="B822" s="240"/>
      <c r="C822" s="241"/>
      <c r="D822" s="231" t="s">
        <v>151</v>
      </c>
      <c r="E822" s="242" t="s">
        <v>1</v>
      </c>
      <c r="F822" s="243" t="s">
        <v>142</v>
      </c>
      <c r="G822" s="241"/>
      <c r="H822" s="244">
        <v>3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151</v>
      </c>
      <c r="AU822" s="250" t="s">
        <v>149</v>
      </c>
      <c r="AV822" s="14" t="s">
        <v>149</v>
      </c>
      <c r="AW822" s="14" t="s">
        <v>30</v>
      </c>
      <c r="AX822" s="14" t="s">
        <v>81</v>
      </c>
      <c r="AY822" s="250" t="s">
        <v>141</v>
      </c>
    </row>
    <row r="823" s="2" customFormat="1" ht="16.5" customHeight="1">
      <c r="A823" s="38"/>
      <c r="B823" s="39"/>
      <c r="C823" s="215" t="s">
        <v>1066</v>
      </c>
      <c r="D823" s="215" t="s">
        <v>144</v>
      </c>
      <c r="E823" s="216" t="s">
        <v>1067</v>
      </c>
      <c r="F823" s="217" t="s">
        <v>1068</v>
      </c>
      <c r="G823" s="218" t="s">
        <v>168</v>
      </c>
      <c r="H823" s="219">
        <v>11.9</v>
      </c>
      <c r="I823" s="220"/>
      <c r="J823" s="221">
        <f>ROUND(I823*H823,2)</f>
        <v>0</v>
      </c>
      <c r="K823" s="222"/>
      <c r="L823" s="44"/>
      <c r="M823" s="223" t="s">
        <v>1</v>
      </c>
      <c r="N823" s="224" t="s">
        <v>39</v>
      </c>
      <c r="O823" s="91"/>
      <c r="P823" s="225">
        <f>O823*H823</f>
        <v>0</v>
      </c>
      <c r="Q823" s="225">
        <v>0</v>
      </c>
      <c r="R823" s="225">
        <f>Q823*H823</f>
        <v>0</v>
      </c>
      <c r="S823" s="225">
        <v>0</v>
      </c>
      <c r="T823" s="226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7" t="s">
        <v>265</v>
      </c>
      <c r="AT823" s="227" t="s">
        <v>144</v>
      </c>
      <c r="AU823" s="227" t="s">
        <v>149</v>
      </c>
      <c r="AY823" s="17" t="s">
        <v>141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17" t="s">
        <v>149</v>
      </c>
      <c r="BK823" s="228">
        <f>ROUND(I823*H823,2)</f>
        <v>0</v>
      </c>
      <c r="BL823" s="17" t="s">
        <v>265</v>
      </c>
      <c r="BM823" s="227" t="s">
        <v>1069</v>
      </c>
    </row>
    <row r="824" s="13" customFormat="1">
      <c r="A824" s="13"/>
      <c r="B824" s="229"/>
      <c r="C824" s="230"/>
      <c r="D824" s="231" t="s">
        <v>151</v>
      </c>
      <c r="E824" s="232" t="s">
        <v>1</v>
      </c>
      <c r="F824" s="233" t="s">
        <v>231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151</v>
      </c>
      <c r="AU824" s="239" t="s">
        <v>149</v>
      </c>
      <c r="AV824" s="13" t="s">
        <v>81</v>
      </c>
      <c r="AW824" s="13" t="s">
        <v>30</v>
      </c>
      <c r="AX824" s="13" t="s">
        <v>73</v>
      </c>
      <c r="AY824" s="239" t="s">
        <v>141</v>
      </c>
    </row>
    <row r="825" s="14" customFormat="1">
      <c r="A825" s="14"/>
      <c r="B825" s="240"/>
      <c r="C825" s="241"/>
      <c r="D825" s="231" t="s">
        <v>151</v>
      </c>
      <c r="E825" s="242" t="s">
        <v>1</v>
      </c>
      <c r="F825" s="243" t="s">
        <v>1038</v>
      </c>
      <c r="G825" s="241"/>
      <c r="H825" s="244">
        <v>4.2000000000000002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151</v>
      </c>
      <c r="AU825" s="250" t="s">
        <v>149</v>
      </c>
      <c r="AV825" s="14" t="s">
        <v>149</v>
      </c>
      <c r="AW825" s="14" t="s">
        <v>30</v>
      </c>
      <c r="AX825" s="14" t="s">
        <v>73</v>
      </c>
      <c r="AY825" s="250" t="s">
        <v>141</v>
      </c>
    </row>
    <row r="826" s="13" customFormat="1">
      <c r="A826" s="13"/>
      <c r="B826" s="229"/>
      <c r="C826" s="230"/>
      <c r="D826" s="231" t="s">
        <v>151</v>
      </c>
      <c r="E826" s="232" t="s">
        <v>1</v>
      </c>
      <c r="F826" s="233" t="s">
        <v>233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151</v>
      </c>
      <c r="AU826" s="239" t="s">
        <v>149</v>
      </c>
      <c r="AV826" s="13" t="s">
        <v>81</v>
      </c>
      <c r="AW826" s="13" t="s">
        <v>30</v>
      </c>
      <c r="AX826" s="13" t="s">
        <v>73</v>
      </c>
      <c r="AY826" s="239" t="s">
        <v>141</v>
      </c>
    </row>
    <row r="827" s="14" customFormat="1">
      <c r="A827" s="14"/>
      <c r="B827" s="240"/>
      <c r="C827" s="241"/>
      <c r="D827" s="231" t="s">
        <v>151</v>
      </c>
      <c r="E827" s="242" t="s">
        <v>1</v>
      </c>
      <c r="F827" s="243" t="s">
        <v>1039</v>
      </c>
      <c r="G827" s="241"/>
      <c r="H827" s="244">
        <v>5.25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151</v>
      </c>
      <c r="AU827" s="250" t="s">
        <v>149</v>
      </c>
      <c r="AV827" s="14" t="s">
        <v>149</v>
      </c>
      <c r="AW827" s="14" t="s">
        <v>30</v>
      </c>
      <c r="AX827" s="14" t="s">
        <v>73</v>
      </c>
      <c r="AY827" s="250" t="s">
        <v>141</v>
      </c>
    </row>
    <row r="828" s="13" customFormat="1">
      <c r="A828" s="13"/>
      <c r="B828" s="229"/>
      <c r="C828" s="230"/>
      <c r="D828" s="231" t="s">
        <v>151</v>
      </c>
      <c r="E828" s="232" t="s">
        <v>1</v>
      </c>
      <c r="F828" s="233" t="s">
        <v>235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151</v>
      </c>
      <c r="AU828" s="239" t="s">
        <v>149</v>
      </c>
      <c r="AV828" s="13" t="s">
        <v>81</v>
      </c>
      <c r="AW828" s="13" t="s">
        <v>30</v>
      </c>
      <c r="AX828" s="13" t="s">
        <v>73</v>
      </c>
      <c r="AY828" s="239" t="s">
        <v>141</v>
      </c>
    </row>
    <row r="829" s="14" customFormat="1">
      <c r="A829" s="14"/>
      <c r="B829" s="240"/>
      <c r="C829" s="241"/>
      <c r="D829" s="231" t="s">
        <v>151</v>
      </c>
      <c r="E829" s="242" t="s">
        <v>1</v>
      </c>
      <c r="F829" s="243" t="s">
        <v>1040</v>
      </c>
      <c r="G829" s="241"/>
      <c r="H829" s="244">
        <v>2.4500000000000002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151</v>
      </c>
      <c r="AU829" s="250" t="s">
        <v>149</v>
      </c>
      <c r="AV829" s="14" t="s">
        <v>149</v>
      </c>
      <c r="AW829" s="14" t="s">
        <v>30</v>
      </c>
      <c r="AX829" s="14" t="s">
        <v>73</v>
      </c>
      <c r="AY829" s="250" t="s">
        <v>141</v>
      </c>
    </row>
    <row r="830" s="15" customFormat="1">
      <c r="A830" s="15"/>
      <c r="B830" s="262"/>
      <c r="C830" s="263"/>
      <c r="D830" s="231" t="s">
        <v>151</v>
      </c>
      <c r="E830" s="264" t="s">
        <v>1</v>
      </c>
      <c r="F830" s="265" t="s">
        <v>173</v>
      </c>
      <c r="G830" s="263"/>
      <c r="H830" s="266">
        <v>11.9</v>
      </c>
      <c r="I830" s="267"/>
      <c r="J830" s="263"/>
      <c r="K830" s="263"/>
      <c r="L830" s="268"/>
      <c r="M830" s="269"/>
      <c r="N830" s="270"/>
      <c r="O830" s="270"/>
      <c r="P830" s="270"/>
      <c r="Q830" s="270"/>
      <c r="R830" s="270"/>
      <c r="S830" s="270"/>
      <c r="T830" s="271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T830" s="272" t="s">
        <v>151</v>
      </c>
      <c r="AU830" s="272" t="s">
        <v>149</v>
      </c>
      <c r="AV830" s="15" t="s">
        <v>148</v>
      </c>
      <c r="AW830" s="15" t="s">
        <v>30</v>
      </c>
      <c r="AX830" s="15" t="s">
        <v>81</v>
      </c>
      <c r="AY830" s="272" t="s">
        <v>141</v>
      </c>
    </row>
    <row r="831" s="2" customFormat="1" ht="21.75" customHeight="1">
      <c r="A831" s="38"/>
      <c r="B831" s="39"/>
      <c r="C831" s="215" t="s">
        <v>1070</v>
      </c>
      <c r="D831" s="215" t="s">
        <v>144</v>
      </c>
      <c r="E831" s="216" t="s">
        <v>1071</v>
      </c>
      <c r="F831" s="217" t="s">
        <v>1072</v>
      </c>
      <c r="G831" s="218" t="s">
        <v>168</v>
      </c>
      <c r="H831" s="219">
        <v>11.9</v>
      </c>
      <c r="I831" s="220"/>
      <c r="J831" s="221">
        <f>ROUND(I831*H831,2)</f>
        <v>0</v>
      </c>
      <c r="K831" s="222"/>
      <c r="L831" s="44"/>
      <c r="M831" s="223" t="s">
        <v>1</v>
      </c>
      <c r="N831" s="224" t="s">
        <v>39</v>
      </c>
      <c r="O831" s="91"/>
      <c r="P831" s="225">
        <f>O831*H831</f>
        <v>0</v>
      </c>
      <c r="Q831" s="225">
        <v>0</v>
      </c>
      <c r="R831" s="225">
        <f>Q831*H831</f>
        <v>0</v>
      </c>
      <c r="S831" s="225">
        <v>0</v>
      </c>
      <c r="T831" s="226">
        <f>S831*H831</f>
        <v>0</v>
      </c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R831" s="227" t="s">
        <v>265</v>
      </c>
      <c r="AT831" s="227" t="s">
        <v>144</v>
      </c>
      <c r="AU831" s="227" t="s">
        <v>149</v>
      </c>
      <c r="AY831" s="17" t="s">
        <v>141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17" t="s">
        <v>149</v>
      </c>
      <c r="BK831" s="228">
        <f>ROUND(I831*H831,2)</f>
        <v>0</v>
      </c>
      <c r="BL831" s="17" t="s">
        <v>265</v>
      </c>
      <c r="BM831" s="227" t="s">
        <v>1073</v>
      </c>
    </row>
    <row r="832" s="13" customFormat="1">
      <c r="A832" s="13"/>
      <c r="B832" s="229"/>
      <c r="C832" s="230"/>
      <c r="D832" s="231" t="s">
        <v>151</v>
      </c>
      <c r="E832" s="232" t="s">
        <v>1</v>
      </c>
      <c r="F832" s="233" t="s">
        <v>231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151</v>
      </c>
      <c r="AU832" s="239" t="s">
        <v>149</v>
      </c>
      <c r="AV832" s="13" t="s">
        <v>81</v>
      </c>
      <c r="AW832" s="13" t="s">
        <v>30</v>
      </c>
      <c r="AX832" s="13" t="s">
        <v>73</v>
      </c>
      <c r="AY832" s="239" t="s">
        <v>141</v>
      </c>
    </row>
    <row r="833" s="14" customFormat="1">
      <c r="A833" s="14"/>
      <c r="B833" s="240"/>
      <c r="C833" s="241"/>
      <c r="D833" s="231" t="s">
        <v>151</v>
      </c>
      <c r="E833" s="242" t="s">
        <v>1</v>
      </c>
      <c r="F833" s="243" t="s">
        <v>1038</v>
      </c>
      <c r="G833" s="241"/>
      <c r="H833" s="244">
        <v>4.2000000000000002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151</v>
      </c>
      <c r="AU833" s="250" t="s">
        <v>149</v>
      </c>
      <c r="AV833" s="14" t="s">
        <v>149</v>
      </c>
      <c r="AW833" s="14" t="s">
        <v>30</v>
      </c>
      <c r="AX833" s="14" t="s">
        <v>73</v>
      </c>
      <c r="AY833" s="250" t="s">
        <v>141</v>
      </c>
    </row>
    <row r="834" s="13" customFormat="1">
      <c r="A834" s="13"/>
      <c r="B834" s="229"/>
      <c r="C834" s="230"/>
      <c r="D834" s="231" t="s">
        <v>151</v>
      </c>
      <c r="E834" s="232" t="s">
        <v>1</v>
      </c>
      <c r="F834" s="233" t="s">
        <v>233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151</v>
      </c>
      <c r="AU834" s="239" t="s">
        <v>149</v>
      </c>
      <c r="AV834" s="13" t="s">
        <v>81</v>
      </c>
      <c r="AW834" s="13" t="s">
        <v>30</v>
      </c>
      <c r="AX834" s="13" t="s">
        <v>73</v>
      </c>
      <c r="AY834" s="239" t="s">
        <v>141</v>
      </c>
    </row>
    <row r="835" s="14" customFormat="1">
      <c r="A835" s="14"/>
      <c r="B835" s="240"/>
      <c r="C835" s="241"/>
      <c r="D835" s="231" t="s">
        <v>151</v>
      </c>
      <c r="E835" s="242" t="s">
        <v>1</v>
      </c>
      <c r="F835" s="243" t="s">
        <v>1039</v>
      </c>
      <c r="G835" s="241"/>
      <c r="H835" s="244">
        <v>5.25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151</v>
      </c>
      <c r="AU835" s="250" t="s">
        <v>149</v>
      </c>
      <c r="AV835" s="14" t="s">
        <v>149</v>
      </c>
      <c r="AW835" s="14" t="s">
        <v>30</v>
      </c>
      <c r="AX835" s="14" t="s">
        <v>73</v>
      </c>
      <c r="AY835" s="250" t="s">
        <v>141</v>
      </c>
    </row>
    <row r="836" s="13" customFormat="1">
      <c r="A836" s="13"/>
      <c r="B836" s="229"/>
      <c r="C836" s="230"/>
      <c r="D836" s="231" t="s">
        <v>151</v>
      </c>
      <c r="E836" s="232" t="s">
        <v>1</v>
      </c>
      <c r="F836" s="233" t="s">
        <v>235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151</v>
      </c>
      <c r="AU836" s="239" t="s">
        <v>149</v>
      </c>
      <c r="AV836" s="13" t="s">
        <v>81</v>
      </c>
      <c r="AW836" s="13" t="s">
        <v>30</v>
      </c>
      <c r="AX836" s="13" t="s">
        <v>73</v>
      </c>
      <c r="AY836" s="239" t="s">
        <v>141</v>
      </c>
    </row>
    <row r="837" s="14" customFormat="1">
      <c r="A837" s="14"/>
      <c r="B837" s="240"/>
      <c r="C837" s="241"/>
      <c r="D837" s="231" t="s">
        <v>151</v>
      </c>
      <c r="E837" s="242" t="s">
        <v>1</v>
      </c>
      <c r="F837" s="243" t="s">
        <v>1040</v>
      </c>
      <c r="G837" s="241"/>
      <c r="H837" s="244">
        <v>2.4500000000000002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151</v>
      </c>
      <c r="AU837" s="250" t="s">
        <v>149</v>
      </c>
      <c r="AV837" s="14" t="s">
        <v>149</v>
      </c>
      <c r="AW837" s="14" t="s">
        <v>30</v>
      </c>
      <c r="AX837" s="14" t="s">
        <v>73</v>
      </c>
      <c r="AY837" s="250" t="s">
        <v>141</v>
      </c>
    </row>
    <row r="838" s="15" customFormat="1">
      <c r="A838" s="15"/>
      <c r="B838" s="262"/>
      <c r="C838" s="263"/>
      <c r="D838" s="231" t="s">
        <v>151</v>
      </c>
      <c r="E838" s="264" t="s">
        <v>1</v>
      </c>
      <c r="F838" s="265" t="s">
        <v>173</v>
      </c>
      <c r="G838" s="263"/>
      <c r="H838" s="266">
        <v>11.9</v>
      </c>
      <c r="I838" s="267"/>
      <c r="J838" s="263"/>
      <c r="K838" s="263"/>
      <c r="L838" s="268"/>
      <c r="M838" s="269"/>
      <c r="N838" s="270"/>
      <c r="O838" s="270"/>
      <c r="P838" s="270"/>
      <c r="Q838" s="270"/>
      <c r="R838" s="270"/>
      <c r="S838" s="270"/>
      <c r="T838" s="271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T838" s="272" t="s">
        <v>151</v>
      </c>
      <c r="AU838" s="272" t="s">
        <v>149</v>
      </c>
      <c r="AV838" s="15" t="s">
        <v>148</v>
      </c>
      <c r="AW838" s="15" t="s">
        <v>30</v>
      </c>
      <c r="AX838" s="15" t="s">
        <v>81</v>
      </c>
      <c r="AY838" s="272" t="s">
        <v>141</v>
      </c>
    </row>
    <row r="839" s="2" customFormat="1" ht="24.15" customHeight="1">
      <c r="A839" s="38"/>
      <c r="B839" s="39"/>
      <c r="C839" s="215" t="s">
        <v>1074</v>
      </c>
      <c r="D839" s="215" t="s">
        <v>144</v>
      </c>
      <c r="E839" s="216" t="s">
        <v>1075</v>
      </c>
      <c r="F839" s="217" t="s">
        <v>1076</v>
      </c>
      <c r="G839" s="218" t="s">
        <v>162</v>
      </c>
      <c r="H839" s="219">
        <v>1</v>
      </c>
      <c r="I839" s="220"/>
      <c r="J839" s="221">
        <f>ROUND(I839*H839,2)</f>
        <v>0</v>
      </c>
      <c r="K839" s="222"/>
      <c r="L839" s="44"/>
      <c r="M839" s="223" t="s">
        <v>1</v>
      </c>
      <c r="N839" s="224" t="s">
        <v>39</v>
      </c>
      <c r="O839" s="91"/>
      <c r="P839" s="225">
        <f>O839*H839</f>
        <v>0</v>
      </c>
      <c r="Q839" s="225">
        <v>0.00022000000000000001</v>
      </c>
      <c r="R839" s="225">
        <f>Q839*H839</f>
        <v>0.00022000000000000001</v>
      </c>
      <c r="S839" s="225">
        <v>0.033210000000000003</v>
      </c>
      <c r="T839" s="226">
        <f>S839*H839</f>
        <v>0.033210000000000003</v>
      </c>
      <c r="U839" s="38"/>
      <c r="V839" s="38"/>
      <c r="W839" s="38"/>
      <c r="X839" s="38"/>
      <c r="Y839" s="38"/>
      <c r="Z839" s="38"/>
      <c r="AA839" s="38"/>
      <c r="AB839" s="38"/>
      <c r="AC839" s="38"/>
      <c r="AD839" s="38"/>
      <c r="AE839" s="38"/>
      <c r="AR839" s="227" t="s">
        <v>265</v>
      </c>
      <c r="AT839" s="227" t="s">
        <v>144</v>
      </c>
      <c r="AU839" s="227" t="s">
        <v>149</v>
      </c>
      <c r="AY839" s="17" t="s">
        <v>141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17" t="s">
        <v>149</v>
      </c>
      <c r="BK839" s="228">
        <f>ROUND(I839*H839,2)</f>
        <v>0</v>
      </c>
      <c r="BL839" s="17" t="s">
        <v>265</v>
      </c>
      <c r="BM839" s="227" t="s">
        <v>1077</v>
      </c>
    </row>
    <row r="840" s="13" customFormat="1">
      <c r="A840" s="13"/>
      <c r="B840" s="229"/>
      <c r="C840" s="230"/>
      <c r="D840" s="231" t="s">
        <v>151</v>
      </c>
      <c r="E840" s="232" t="s">
        <v>1</v>
      </c>
      <c r="F840" s="233" t="s">
        <v>279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151</v>
      </c>
      <c r="AU840" s="239" t="s">
        <v>149</v>
      </c>
      <c r="AV840" s="13" t="s">
        <v>81</v>
      </c>
      <c r="AW840" s="13" t="s">
        <v>30</v>
      </c>
      <c r="AX840" s="13" t="s">
        <v>73</v>
      </c>
      <c r="AY840" s="239" t="s">
        <v>141</v>
      </c>
    </row>
    <row r="841" s="14" customFormat="1">
      <c r="A841" s="14"/>
      <c r="B841" s="240"/>
      <c r="C841" s="241"/>
      <c r="D841" s="231" t="s">
        <v>151</v>
      </c>
      <c r="E841" s="242" t="s">
        <v>1</v>
      </c>
      <c r="F841" s="243" t="s">
        <v>81</v>
      </c>
      <c r="G841" s="241"/>
      <c r="H841" s="244">
        <v>1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151</v>
      </c>
      <c r="AU841" s="250" t="s">
        <v>149</v>
      </c>
      <c r="AV841" s="14" t="s">
        <v>149</v>
      </c>
      <c r="AW841" s="14" t="s">
        <v>30</v>
      </c>
      <c r="AX841" s="14" t="s">
        <v>81</v>
      </c>
      <c r="AY841" s="250" t="s">
        <v>141</v>
      </c>
    </row>
    <row r="842" s="2" customFormat="1" ht="16.5" customHeight="1">
      <c r="A842" s="38"/>
      <c r="B842" s="39"/>
      <c r="C842" s="215" t="s">
        <v>1078</v>
      </c>
      <c r="D842" s="215" t="s">
        <v>144</v>
      </c>
      <c r="E842" s="216" t="s">
        <v>1079</v>
      </c>
      <c r="F842" s="217" t="s">
        <v>1080</v>
      </c>
      <c r="G842" s="218" t="s">
        <v>168</v>
      </c>
      <c r="H842" s="219">
        <v>12.4</v>
      </c>
      <c r="I842" s="220"/>
      <c r="J842" s="221">
        <f>ROUND(I842*H842,2)</f>
        <v>0</v>
      </c>
      <c r="K842" s="222"/>
      <c r="L842" s="44"/>
      <c r="M842" s="223" t="s">
        <v>1</v>
      </c>
      <c r="N842" s="224" t="s">
        <v>39</v>
      </c>
      <c r="O842" s="91"/>
      <c r="P842" s="225">
        <f>O842*H842</f>
        <v>0</v>
      </c>
      <c r="Q842" s="225">
        <v>0</v>
      </c>
      <c r="R842" s="225">
        <f>Q842*H842</f>
        <v>0</v>
      </c>
      <c r="S842" s="225">
        <v>0</v>
      </c>
      <c r="T842" s="226">
        <f>S842*H842</f>
        <v>0</v>
      </c>
      <c r="U842" s="38"/>
      <c r="V842" s="38"/>
      <c r="W842" s="38"/>
      <c r="X842" s="38"/>
      <c r="Y842" s="38"/>
      <c r="Z842" s="38"/>
      <c r="AA842" s="38"/>
      <c r="AB842" s="38"/>
      <c r="AC842" s="38"/>
      <c r="AD842" s="38"/>
      <c r="AE842" s="38"/>
      <c r="AR842" s="227" t="s">
        <v>265</v>
      </c>
      <c r="AT842" s="227" t="s">
        <v>144</v>
      </c>
      <c r="AU842" s="227" t="s">
        <v>149</v>
      </c>
      <c r="AY842" s="17" t="s">
        <v>141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17" t="s">
        <v>149</v>
      </c>
      <c r="BK842" s="228">
        <f>ROUND(I842*H842,2)</f>
        <v>0</v>
      </c>
      <c r="BL842" s="17" t="s">
        <v>265</v>
      </c>
      <c r="BM842" s="227" t="s">
        <v>1081</v>
      </c>
    </row>
    <row r="843" s="13" customFormat="1">
      <c r="A843" s="13"/>
      <c r="B843" s="229"/>
      <c r="C843" s="230"/>
      <c r="D843" s="231" t="s">
        <v>151</v>
      </c>
      <c r="E843" s="232" t="s">
        <v>1</v>
      </c>
      <c r="F843" s="233" t="s">
        <v>231</v>
      </c>
      <c r="G843" s="230"/>
      <c r="H843" s="232" t="s">
        <v>1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9" t="s">
        <v>151</v>
      </c>
      <c r="AU843" s="239" t="s">
        <v>149</v>
      </c>
      <c r="AV843" s="13" t="s">
        <v>81</v>
      </c>
      <c r="AW843" s="13" t="s">
        <v>30</v>
      </c>
      <c r="AX843" s="13" t="s">
        <v>73</v>
      </c>
      <c r="AY843" s="239" t="s">
        <v>141</v>
      </c>
    </row>
    <row r="844" s="14" customFormat="1">
      <c r="A844" s="14"/>
      <c r="B844" s="240"/>
      <c r="C844" s="241"/>
      <c r="D844" s="231" t="s">
        <v>151</v>
      </c>
      <c r="E844" s="242" t="s">
        <v>1</v>
      </c>
      <c r="F844" s="243" t="s">
        <v>1038</v>
      </c>
      <c r="G844" s="241"/>
      <c r="H844" s="244">
        <v>4.2000000000000002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151</v>
      </c>
      <c r="AU844" s="250" t="s">
        <v>149</v>
      </c>
      <c r="AV844" s="14" t="s">
        <v>149</v>
      </c>
      <c r="AW844" s="14" t="s">
        <v>30</v>
      </c>
      <c r="AX844" s="14" t="s">
        <v>73</v>
      </c>
      <c r="AY844" s="250" t="s">
        <v>141</v>
      </c>
    </row>
    <row r="845" s="13" customFormat="1">
      <c r="A845" s="13"/>
      <c r="B845" s="229"/>
      <c r="C845" s="230"/>
      <c r="D845" s="231" t="s">
        <v>151</v>
      </c>
      <c r="E845" s="232" t="s">
        <v>1</v>
      </c>
      <c r="F845" s="233" t="s">
        <v>233</v>
      </c>
      <c r="G845" s="230"/>
      <c r="H845" s="232" t="s">
        <v>1</v>
      </c>
      <c r="I845" s="234"/>
      <c r="J845" s="230"/>
      <c r="K845" s="230"/>
      <c r="L845" s="235"/>
      <c r="M845" s="236"/>
      <c r="N845" s="237"/>
      <c r="O845" s="237"/>
      <c r="P845" s="237"/>
      <c r="Q845" s="237"/>
      <c r="R845" s="237"/>
      <c r="S845" s="237"/>
      <c r="T845" s="23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9" t="s">
        <v>151</v>
      </c>
      <c r="AU845" s="239" t="s">
        <v>149</v>
      </c>
      <c r="AV845" s="13" t="s">
        <v>81</v>
      </c>
      <c r="AW845" s="13" t="s">
        <v>30</v>
      </c>
      <c r="AX845" s="13" t="s">
        <v>73</v>
      </c>
      <c r="AY845" s="239" t="s">
        <v>141</v>
      </c>
    </row>
    <row r="846" s="14" customFormat="1">
      <c r="A846" s="14"/>
      <c r="B846" s="240"/>
      <c r="C846" s="241"/>
      <c r="D846" s="231" t="s">
        <v>151</v>
      </c>
      <c r="E846" s="242" t="s">
        <v>1</v>
      </c>
      <c r="F846" s="243" t="s">
        <v>1039</v>
      </c>
      <c r="G846" s="241"/>
      <c r="H846" s="244">
        <v>5.25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151</v>
      </c>
      <c r="AU846" s="250" t="s">
        <v>149</v>
      </c>
      <c r="AV846" s="14" t="s">
        <v>149</v>
      </c>
      <c r="AW846" s="14" t="s">
        <v>30</v>
      </c>
      <c r="AX846" s="14" t="s">
        <v>73</v>
      </c>
      <c r="AY846" s="250" t="s">
        <v>141</v>
      </c>
    </row>
    <row r="847" s="13" customFormat="1">
      <c r="A847" s="13"/>
      <c r="B847" s="229"/>
      <c r="C847" s="230"/>
      <c r="D847" s="231" t="s">
        <v>151</v>
      </c>
      <c r="E847" s="232" t="s">
        <v>1</v>
      </c>
      <c r="F847" s="233" t="s">
        <v>235</v>
      </c>
      <c r="G847" s="230"/>
      <c r="H847" s="232" t="s">
        <v>1</v>
      </c>
      <c r="I847" s="234"/>
      <c r="J847" s="230"/>
      <c r="K847" s="230"/>
      <c r="L847" s="235"/>
      <c r="M847" s="236"/>
      <c r="N847" s="237"/>
      <c r="O847" s="237"/>
      <c r="P847" s="237"/>
      <c r="Q847" s="237"/>
      <c r="R847" s="237"/>
      <c r="S847" s="237"/>
      <c r="T847" s="238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39" t="s">
        <v>151</v>
      </c>
      <c r="AU847" s="239" t="s">
        <v>149</v>
      </c>
      <c r="AV847" s="13" t="s">
        <v>81</v>
      </c>
      <c r="AW847" s="13" t="s">
        <v>30</v>
      </c>
      <c r="AX847" s="13" t="s">
        <v>73</v>
      </c>
      <c r="AY847" s="239" t="s">
        <v>141</v>
      </c>
    </row>
    <row r="848" s="14" customFormat="1">
      <c r="A848" s="14"/>
      <c r="B848" s="240"/>
      <c r="C848" s="241"/>
      <c r="D848" s="231" t="s">
        <v>151</v>
      </c>
      <c r="E848" s="242" t="s">
        <v>1</v>
      </c>
      <c r="F848" s="243" t="s">
        <v>1040</v>
      </c>
      <c r="G848" s="241"/>
      <c r="H848" s="244">
        <v>2.4500000000000002</v>
      </c>
      <c r="I848" s="245"/>
      <c r="J848" s="241"/>
      <c r="K848" s="241"/>
      <c r="L848" s="246"/>
      <c r="M848" s="247"/>
      <c r="N848" s="248"/>
      <c r="O848" s="248"/>
      <c r="P848" s="248"/>
      <c r="Q848" s="248"/>
      <c r="R848" s="248"/>
      <c r="S848" s="248"/>
      <c r="T848" s="249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0" t="s">
        <v>151</v>
      </c>
      <c r="AU848" s="250" t="s">
        <v>149</v>
      </c>
      <c r="AV848" s="14" t="s">
        <v>149</v>
      </c>
      <c r="AW848" s="14" t="s">
        <v>30</v>
      </c>
      <c r="AX848" s="14" t="s">
        <v>73</v>
      </c>
      <c r="AY848" s="250" t="s">
        <v>141</v>
      </c>
    </row>
    <row r="849" s="13" customFormat="1">
      <c r="A849" s="13"/>
      <c r="B849" s="229"/>
      <c r="C849" s="230"/>
      <c r="D849" s="231" t="s">
        <v>151</v>
      </c>
      <c r="E849" s="232" t="s">
        <v>1</v>
      </c>
      <c r="F849" s="233" t="s">
        <v>279</v>
      </c>
      <c r="G849" s="230"/>
      <c r="H849" s="232" t="s">
        <v>1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9" t="s">
        <v>151</v>
      </c>
      <c r="AU849" s="239" t="s">
        <v>149</v>
      </c>
      <c r="AV849" s="13" t="s">
        <v>81</v>
      </c>
      <c r="AW849" s="13" t="s">
        <v>30</v>
      </c>
      <c r="AX849" s="13" t="s">
        <v>73</v>
      </c>
      <c r="AY849" s="239" t="s">
        <v>141</v>
      </c>
    </row>
    <row r="850" s="14" customFormat="1">
      <c r="A850" s="14"/>
      <c r="B850" s="240"/>
      <c r="C850" s="241"/>
      <c r="D850" s="231" t="s">
        <v>151</v>
      </c>
      <c r="E850" s="242" t="s">
        <v>1</v>
      </c>
      <c r="F850" s="243" t="s">
        <v>287</v>
      </c>
      <c r="G850" s="241"/>
      <c r="H850" s="244">
        <v>0.5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151</v>
      </c>
      <c r="AU850" s="250" t="s">
        <v>149</v>
      </c>
      <c r="AV850" s="14" t="s">
        <v>149</v>
      </c>
      <c r="AW850" s="14" t="s">
        <v>30</v>
      </c>
      <c r="AX850" s="14" t="s">
        <v>73</v>
      </c>
      <c r="AY850" s="250" t="s">
        <v>141</v>
      </c>
    </row>
    <row r="851" s="15" customFormat="1">
      <c r="A851" s="15"/>
      <c r="B851" s="262"/>
      <c r="C851" s="263"/>
      <c r="D851" s="231" t="s">
        <v>151</v>
      </c>
      <c r="E851" s="264" t="s">
        <v>1</v>
      </c>
      <c r="F851" s="265" t="s">
        <v>173</v>
      </c>
      <c r="G851" s="263"/>
      <c r="H851" s="266">
        <v>12.4</v>
      </c>
      <c r="I851" s="267"/>
      <c r="J851" s="263"/>
      <c r="K851" s="263"/>
      <c r="L851" s="268"/>
      <c r="M851" s="269"/>
      <c r="N851" s="270"/>
      <c r="O851" s="270"/>
      <c r="P851" s="270"/>
      <c r="Q851" s="270"/>
      <c r="R851" s="270"/>
      <c r="S851" s="270"/>
      <c r="T851" s="271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T851" s="272" t="s">
        <v>151</v>
      </c>
      <c r="AU851" s="272" t="s">
        <v>149</v>
      </c>
      <c r="AV851" s="15" t="s">
        <v>148</v>
      </c>
      <c r="AW851" s="15" t="s">
        <v>30</v>
      </c>
      <c r="AX851" s="15" t="s">
        <v>81</v>
      </c>
      <c r="AY851" s="272" t="s">
        <v>141</v>
      </c>
    </row>
    <row r="852" s="2" customFormat="1" ht="24.15" customHeight="1">
      <c r="A852" s="38"/>
      <c r="B852" s="39"/>
      <c r="C852" s="215" t="s">
        <v>1082</v>
      </c>
      <c r="D852" s="215" t="s">
        <v>144</v>
      </c>
      <c r="E852" s="216" t="s">
        <v>1083</v>
      </c>
      <c r="F852" s="217" t="s">
        <v>1084</v>
      </c>
      <c r="G852" s="218" t="s">
        <v>147</v>
      </c>
      <c r="H852" s="219">
        <v>0.14999999999999999</v>
      </c>
      <c r="I852" s="220"/>
      <c r="J852" s="221">
        <f>ROUND(I852*H852,2)</f>
        <v>0</v>
      </c>
      <c r="K852" s="222"/>
      <c r="L852" s="44"/>
      <c r="M852" s="223" t="s">
        <v>1</v>
      </c>
      <c r="N852" s="224" t="s">
        <v>39</v>
      </c>
      <c r="O852" s="91"/>
      <c r="P852" s="225">
        <f>O852*H852</f>
        <v>0</v>
      </c>
      <c r="Q852" s="225">
        <v>0</v>
      </c>
      <c r="R852" s="225">
        <f>Q852*H852</f>
        <v>0</v>
      </c>
      <c r="S852" s="225">
        <v>0</v>
      </c>
      <c r="T852" s="226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7" t="s">
        <v>265</v>
      </c>
      <c r="AT852" s="227" t="s">
        <v>144</v>
      </c>
      <c r="AU852" s="227" t="s">
        <v>149</v>
      </c>
      <c r="AY852" s="17" t="s">
        <v>141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7" t="s">
        <v>149</v>
      </c>
      <c r="BK852" s="228">
        <f>ROUND(I852*H852,2)</f>
        <v>0</v>
      </c>
      <c r="BL852" s="17" t="s">
        <v>265</v>
      </c>
      <c r="BM852" s="227" t="s">
        <v>1085</v>
      </c>
    </row>
    <row r="853" s="14" customFormat="1">
      <c r="A853" s="14"/>
      <c r="B853" s="240"/>
      <c r="C853" s="241"/>
      <c r="D853" s="231" t="s">
        <v>151</v>
      </c>
      <c r="E853" s="242" t="s">
        <v>1</v>
      </c>
      <c r="F853" s="243" t="s">
        <v>459</v>
      </c>
      <c r="G853" s="241"/>
      <c r="H853" s="244">
        <v>0.14999999999999999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151</v>
      </c>
      <c r="AU853" s="250" t="s">
        <v>149</v>
      </c>
      <c r="AV853" s="14" t="s">
        <v>149</v>
      </c>
      <c r="AW853" s="14" t="s">
        <v>30</v>
      </c>
      <c r="AX853" s="14" t="s">
        <v>81</v>
      </c>
      <c r="AY853" s="250" t="s">
        <v>141</v>
      </c>
    </row>
    <row r="854" s="2" customFormat="1" ht="33" customHeight="1">
      <c r="A854" s="38"/>
      <c r="B854" s="39"/>
      <c r="C854" s="215" t="s">
        <v>1086</v>
      </c>
      <c r="D854" s="215" t="s">
        <v>144</v>
      </c>
      <c r="E854" s="216" t="s">
        <v>1087</v>
      </c>
      <c r="F854" s="217" t="s">
        <v>1088</v>
      </c>
      <c r="G854" s="218" t="s">
        <v>147</v>
      </c>
      <c r="H854" s="219">
        <v>0.29999999999999999</v>
      </c>
      <c r="I854" s="220"/>
      <c r="J854" s="221">
        <f>ROUND(I854*H854,2)</f>
        <v>0</v>
      </c>
      <c r="K854" s="222"/>
      <c r="L854" s="44"/>
      <c r="M854" s="223" t="s">
        <v>1</v>
      </c>
      <c r="N854" s="224" t="s">
        <v>39</v>
      </c>
      <c r="O854" s="91"/>
      <c r="P854" s="225">
        <f>O854*H854</f>
        <v>0</v>
      </c>
      <c r="Q854" s="225">
        <v>0</v>
      </c>
      <c r="R854" s="225">
        <f>Q854*H854</f>
        <v>0</v>
      </c>
      <c r="S854" s="225">
        <v>0</v>
      </c>
      <c r="T854" s="226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27" t="s">
        <v>265</v>
      </c>
      <c r="AT854" s="227" t="s">
        <v>144</v>
      </c>
      <c r="AU854" s="227" t="s">
        <v>149</v>
      </c>
      <c r="AY854" s="17" t="s">
        <v>141</v>
      </c>
      <c r="BE854" s="228">
        <f>IF(N854="základní",J854,0)</f>
        <v>0</v>
      </c>
      <c r="BF854" s="228">
        <f>IF(N854="snížená",J854,0)</f>
        <v>0</v>
      </c>
      <c r="BG854" s="228">
        <f>IF(N854="zákl. přenesená",J854,0)</f>
        <v>0</v>
      </c>
      <c r="BH854" s="228">
        <f>IF(N854="sníž. přenesená",J854,0)</f>
        <v>0</v>
      </c>
      <c r="BI854" s="228">
        <f>IF(N854="nulová",J854,0)</f>
        <v>0</v>
      </c>
      <c r="BJ854" s="17" t="s">
        <v>149</v>
      </c>
      <c r="BK854" s="228">
        <f>ROUND(I854*H854,2)</f>
        <v>0</v>
      </c>
      <c r="BL854" s="17" t="s">
        <v>265</v>
      </c>
      <c r="BM854" s="227" t="s">
        <v>1089</v>
      </c>
    </row>
    <row r="855" s="14" customFormat="1">
      <c r="A855" s="14"/>
      <c r="B855" s="240"/>
      <c r="C855" s="241"/>
      <c r="D855" s="231" t="s">
        <v>151</v>
      </c>
      <c r="E855" s="241"/>
      <c r="F855" s="243" t="s">
        <v>1090</v>
      </c>
      <c r="G855" s="241"/>
      <c r="H855" s="244">
        <v>0.29999999999999999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151</v>
      </c>
      <c r="AU855" s="250" t="s">
        <v>149</v>
      </c>
      <c r="AV855" s="14" t="s">
        <v>149</v>
      </c>
      <c r="AW855" s="14" t="s">
        <v>4</v>
      </c>
      <c r="AX855" s="14" t="s">
        <v>81</v>
      </c>
      <c r="AY855" s="250" t="s">
        <v>141</v>
      </c>
    </row>
    <row r="856" s="12" customFormat="1" ht="22.8" customHeight="1">
      <c r="A856" s="12"/>
      <c r="B856" s="199"/>
      <c r="C856" s="200"/>
      <c r="D856" s="201" t="s">
        <v>72</v>
      </c>
      <c r="E856" s="213" t="s">
        <v>1091</v>
      </c>
      <c r="F856" s="213" t="s">
        <v>1092</v>
      </c>
      <c r="G856" s="200"/>
      <c r="H856" s="200"/>
      <c r="I856" s="203"/>
      <c r="J856" s="214">
        <f>BK856</f>
        <v>0</v>
      </c>
      <c r="K856" s="200"/>
      <c r="L856" s="205"/>
      <c r="M856" s="206"/>
      <c r="N856" s="207"/>
      <c r="O856" s="207"/>
      <c r="P856" s="208">
        <f>SUM(P857:P1154)</f>
        <v>0</v>
      </c>
      <c r="Q856" s="207"/>
      <c r="R856" s="208">
        <f>SUM(R857:R1154)</f>
        <v>0.033622500000000007</v>
      </c>
      <c r="S856" s="207"/>
      <c r="T856" s="209">
        <f>SUM(T857:T1154)</f>
        <v>0.022435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10" t="s">
        <v>149</v>
      </c>
      <c r="AT856" s="211" t="s">
        <v>72</v>
      </c>
      <c r="AU856" s="211" t="s">
        <v>81</v>
      </c>
      <c r="AY856" s="210" t="s">
        <v>141</v>
      </c>
      <c r="BK856" s="212">
        <f>SUM(BK857:BK1154)</f>
        <v>0</v>
      </c>
    </row>
    <row r="857" s="2" customFormat="1" ht="16.5" customHeight="1">
      <c r="A857" s="38"/>
      <c r="B857" s="39"/>
      <c r="C857" s="215" t="s">
        <v>1093</v>
      </c>
      <c r="D857" s="215" t="s">
        <v>144</v>
      </c>
      <c r="E857" s="216" t="s">
        <v>1094</v>
      </c>
      <c r="F857" s="217" t="s">
        <v>1095</v>
      </c>
      <c r="G857" s="218" t="s">
        <v>998</v>
      </c>
      <c r="H857" s="219">
        <v>1</v>
      </c>
      <c r="I857" s="220"/>
      <c r="J857" s="221">
        <f>ROUND(I857*H857,2)</f>
        <v>0</v>
      </c>
      <c r="K857" s="222"/>
      <c r="L857" s="44"/>
      <c r="M857" s="223" t="s">
        <v>1</v>
      </c>
      <c r="N857" s="224" t="s">
        <v>39</v>
      </c>
      <c r="O857" s="91"/>
      <c r="P857" s="225">
        <f>O857*H857</f>
        <v>0</v>
      </c>
      <c r="Q857" s="225">
        <v>0</v>
      </c>
      <c r="R857" s="225">
        <f>Q857*H857</f>
        <v>0</v>
      </c>
      <c r="S857" s="225">
        <v>0</v>
      </c>
      <c r="T857" s="226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27" t="s">
        <v>265</v>
      </c>
      <c r="AT857" s="227" t="s">
        <v>144</v>
      </c>
      <c r="AU857" s="227" t="s">
        <v>149</v>
      </c>
      <c r="AY857" s="17" t="s">
        <v>141</v>
      </c>
      <c r="BE857" s="228">
        <f>IF(N857="základní",J857,0)</f>
        <v>0</v>
      </c>
      <c r="BF857" s="228">
        <f>IF(N857="snížená",J857,0)</f>
        <v>0</v>
      </c>
      <c r="BG857" s="228">
        <f>IF(N857="zákl. přenesená",J857,0)</f>
        <v>0</v>
      </c>
      <c r="BH857" s="228">
        <f>IF(N857="sníž. přenesená",J857,0)</f>
        <v>0</v>
      </c>
      <c r="BI857" s="228">
        <f>IF(N857="nulová",J857,0)</f>
        <v>0</v>
      </c>
      <c r="BJ857" s="17" t="s">
        <v>149</v>
      </c>
      <c r="BK857" s="228">
        <f>ROUND(I857*H857,2)</f>
        <v>0</v>
      </c>
      <c r="BL857" s="17" t="s">
        <v>265</v>
      </c>
      <c r="BM857" s="227" t="s">
        <v>1096</v>
      </c>
    </row>
    <row r="858" s="2" customFormat="1" ht="24.15" customHeight="1">
      <c r="A858" s="38"/>
      <c r="B858" s="39"/>
      <c r="C858" s="215" t="s">
        <v>1097</v>
      </c>
      <c r="D858" s="215" t="s">
        <v>144</v>
      </c>
      <c r="E858" s="216" t="s">
        <v>1098</v>
      </c>
      <c r="F858" s="217" t="s">
        <v>1099</v>
      </c>
      <c r="G858" s="218" t="s">
        <v>177</v>
      </c>
      <c r="H858" s="219">
        <v>3</v>
      </c>
      <c r="I858" s="220"/>
      <c r="J858" s="221">
        <f>ROUND(I858*H858,2)</f>
        <v>0</v>
      </c>
      <c r="K858" s="222"/>
      <c r="L858" s="44"/>
      <c r="M858" s="223" t="s">
        <v>1</v>
      </c>
      <c r="N858" s="224" t="s">
        <v>39</v>
      </c>
      <c r="O858" s="91"/>
      <c r="P858" s="225">
        <f>O858*H858</f>
        <v>0</v>
      </c>
      <c r="Q858" s="225">
        <v>0</v>
      </c>
      <c r="R858" s="225">
        <f>Q858*H858</f>
        <v>0</v>
      </c>
      <c r="S858" s="225">
        <v>0.00027</v>
      </c>
      <c r="T858" s="226">
        <f>S858*H858</f>
        <v>0.00080999999999999996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7" t="s">
        <v>265</v>
      </c>
      <c r="AT858" s="227" t="s">
        <v>144</v>
      </c>
      <c r="AU858" s="227" t="s">
        <v>149</v>
      </c>
      <c r="AY858" s="17" t="s">
        <v>141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17" t="s">
        <v>149</v>
      </c>
      <c r="BK858" s="228">
        <f>ROUND(I858*H858,2)</f>
        <v>0</v>
      </c>
      <c r="BL858" s="17" t="s">
        <v>265</v>
      </c>
      <c r="BM858" s="227" t="s">
        <v>1100</v>
      </c>
    </row>
    <row r="859" s="14" customFormat="1">
      <c r="A859" s="14"/>
      <c r="B859" s="240"/>
      <c r="C859" s="241"/>
      <c r="D859" s="231" t="s">
        <v>151</v>
      </c>
      <c r="E859" s="242" t="s">
        <v>1</v>
      </c>
      <c r="F859" s="243" t="s">
        <v>142</v>
      </c>
      <c r="G859" s="241"/>
      <c r="H859" s="244">
        <v>3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151</v>
      </c>
      <c r="AU859" s="250" t="s">
        <v>149</v>
      </c>
      <c r="AV859" s="14" t="s">
        <v>149</v>
      </c>
      <c r="AW859" s="14" t="s">
        <v>30</v>
      </c>
      <c r="AX859" s="14" t="s">
        <v>81</v>
      </c>
      <c r="AY859" s="250" t="s">
        <v>141</v>
      </c>
    </row>
    <row r="860" s="2" customFormat="1" ht="24.15" customHeight="1">
      <c r="A860" s="38"/>
      <c r="B860" s="39"/>
      <c r="C860" s="215" t="s">
        <v>1101</v>
      </c>
      <c r="D860" s="215" t="s">
        <v>144</v>
      </c>
      <c r="E860" s="216" t="s">
        <v>1102</v>
      </c>
      <c r="F860" s="217" t="s">
        <v>1103</v>
      </c>
      <c r="G860" s="218" t="s">
        <v>177</v>
      </c>
      <c r="H860" s="219">
        <v>7</v>
      </c>
      <c r="I860" s="220"/>
      <c r="J860" s="221">
        <f>ROUND(I860*H860,2)</f>
        <v>0</v>
      </c>
      <c r="K860" s="222"/>
      <c r="L860" s="44"/>
      <c r="M860" s="223" t="s">
        <v>1</v>
      </c>
      <c r="N860" s="224" t="s">
        <v>39</v>
      </c>
      <c r="O860" s="91"/>
      <c r="P860" s="225">
        <f>O860*H860</f>
        <v>0</v>
      </c>
      <c r="Q860" s="225">
        <v>0</v>
      </c>
      <c r="R860" s="225">
        <f>Q860*H860</f>
        <v>0</v>
      </c>
      <c r="S860" s="225">
        <v>0</v>
      </c>
      <c r="T860" s="226">
        <f>S860*H860</f>
        <v>0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227" t="s">
        <v>265</v>
      </c>
      <c r="AT860" s="227" t="s">
        <v>144</v>
      </c>
      <c r="AU860" s="227" t="s">
        <v>149</v>
      </c>
      <c r="AY860" s="17" t="s">
        <v>141</v>
      </c>
      <c r="BE860" s="228">
        <f>IF(N860="základní",J860,0)</f>
        <v>0</v>
      </c>
      <c r="BF860" s="228">
        <f>IF(N860="snížená",J860,0)</f>
        <v>0</v>
      </c>
      <c r="BG860" s="228">
        <f>IF(N860="zákl. přenesená",J860,0)</f>
        <v>0</v>
      </c>
      <c r="BH860" s="228">
        <f>IF(N860="sníž. přenesená",J860,0)</f>
        <v>0</v>
      </c>
      <c r="BI860" s="228">
        <f>IF(N860="nulová",J860,0)</f>
        <v>0</v>
      </c>
      <c r="BJ860" s="17" t="s">
        <v>149</v>
      </c>
      <c r="BK860" s="228">
        <f>ROUND(I860*H860,2)</f>
        <v>0</v>
      </c>
      <c r="BL860" s="17" t="s">
        <v>265</v>
      </c>
      <c r="BM860" s="227" t="s">
        <v>1104</v>
      </c>
    </row>
    <row r="861" s="13" customFormat="1">
      <c r="A861" s="13"/>
      <c r="B861" s="229"/>
      <c r="C861" s="230"/>
      <c r="D861" s="231" t="s">
        <v>151</v>
      </c>
      <c r="E861" s="232" t="s">
        <v>1</v>
      </c>
      <c r="F861" s="233" t="s">
        <v>1105</v>
      </c>
      <c r="G861" s="230"/>
      <c r="H861" s="232" t="s">
        <v>1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9" t="s">
        <v>151</v>
      </c>
      <c r="AU861" s="239" t="s">
        <v>149</v>
      </c>
      <c r="AV861" s="13" t="s">
        <v>81</v>
      </c>
      <c r="AW861" s="13" t="s">
        <v>30</v>
      </c>
      <c r="AX861" s="13" t="s">
        <v>73</v>
      </c>
      <c r="AY861" s="239" t="s">
        <v>141</v>
      </c>
    </row>
    <row r="862" s="14" customFormat="1">
      <c r="A862" s="14"/>
      <c r="B862" s="240"/>
      <c r="C862" s="241"/>
      <c r="D862" s="231" t="s">
        <v>151</v>
      </c>
      <c r="E862" s="242" t="s">
        <v>1</v>
      </c>
      <c r="F862" s="243" t="s">
        <v>186</v>
      </c>
      <c r="G862" s="241"/>
      <c r="H862" s="244">
        <v>7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151</v>
      </c>
      <c r="AU862" s="250" t="s">
        <v>149</v>
      </c>
      <c r="AV862" s="14" t="s">
        <v>149</v>
      </c>
      <c r="AW862" s="14" t="s">
        <v>30</v>
      </c>
      <c r="AX862" s="14" t="s">
        <v>81</v>
      </c>
      <c r="AY862" s="250" t="s">
        <v>141</v>
      </c>
    </row>
    <row r="863" s="2" customFormat="1" ht="21.75" customHeight="1">
      <c r="A863" s="38"/>
      <c r="B863" s="39"/>
      <c r="C863" s="251" t="s">
        <v>1106</v>
      </c>
      <c r="D863" s="251" t="s">
        <v>154</v>
      </c>
      <c r="E863" s="252" t="s">
        <v>1107</v>
      </c>
      <c r="F863" s="253" t="s">
        <v>1108</v>
      </c>
      <c r="G863" s="254" t="s">
        <v>177</v>
      </c>
      <c r="H863" s="255">
        <v>7.3499999999999996</v>
      </c>
      <c r="I863" s="256"/>
      <c r="J863" s="257">
        <f>ROUND(I863*H863,2)</f>
        <v>0</v>
      </c>
      <c r="K863" s="258"/>
      <c r="L863" s="259"/>
      <c r="M863" s="260" t="s">
        <v>1</v>
      </c>
      <c r="N863" s="261" t="s">
        <v>39</v>
      </c>
      <c r="O863" s="91"/>
      <c r="P863" s="225">
        <f>O863*H863</f>
        <v>0</v>
      </c>
      <c r="Q863" s="225">
        <v>0.00016000000000000001</v>
      </c>
      <c r="R863" s="225">
        <f>Q863*H863</f>
        <v>0.001176</v>
      </c>
      <c r="S863" s="225">
        <v>0</v>
      </c>
      <c r="T863" s="226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7" t="s">
        <v>348</v>
      </c>
      <c r="AT863" s="227" t="s">
        <v>154</v>
      </c>
      <c r="AU863" s="227" t="s">
        <v>149</v>
      </c>
      <c r="AY863" s="17" t="s">
        <v>141</v>
      </c>
      <c r="BE863" s="228">
        <f>IF(N863="základní",J863,0)</f>
        <v>0</v>
      </c>
      <c r="BF863" s="228">
        <f>IF(N863="snížená",J863,0)</f>
        <v>0</v>
      </c>
      <c r="BG863" s="228">
        <f>IF(N863="zákl. přenesená",J863,0)</f>
        <v>0</v>
      </c>
      <c r="BH863" s="228">
        <f>IF(N863="sníž. přenesená",J863,0)</f>
        <v>0</v>
      </c>
      <c r="BI863" s="228">
        <f>IF(N863="nulová",J863,0)</f>
        <v>0</v>
      </c>
      <c r="BJ863" s="17" t="s">
        <v>149</v>
      </c>
      <c r="BK863" s="228">
        <f>ROUND(I863*H863,2)</f>
        <v>0</v>
      </c>
      <c r="BL863" s="17" t="s">
        <v>265</v>
      </c>
      <c r="BM863" s="227" t="s">
        <v>1109</v>
      </c>
    </row>
    <row r="864" s="14" customFormat="1">
      <c r="A864" s="14"/>
      <c r="B864" s="240"/>
      <c r="C864" s="241"/>
      <c r="D864" s="231" t="s">
        <v>151</v>
      </c>
      <c r="E864" s="241"/>
      <c r="F864" s="243" t="s">
        <v>1110</v>
      </c>
      <c r="G864" s="241"/>
      <c r="H864" s="244">
        <v>7.3499999999999996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151</v>
      </c>
      <c r="AU864" s="250" t="s">
        <v>149</v>
      </c>
      <c r="AV864" s="14" t="s">
        <v>149</v>
      </c>
      <c r="AW864" s="14" t="s">
        <v>4</v>
      </c>
      <c r="AX864" s="14" t="s">
        <v>81</v>
      </c>
      <c r="AY864" s="250" t="s">
        <v>141</v>
      </c>
    </row>
    <row r="865" s="2" customFormat="1" ht="16.5" customHeight="1">
      <c r="A865" s="38"/>
      <c r="B865" s="39"/>
      <c r="C865" s="215" t="s">
        <v>1111</v>
      </c>
      <c r="D865" s="215" t="s">
        <v>144</v>
      </c>
      <c r="E865" s="216" t="s">
        <v>1112</v>
      </c>
      <c r="F865" s="217" t="s">
        <v>1113</v>
      </c>
      <c r="G865" s="218" t="s">
        <v>162</v>
      </c>
      <c r="H865" s="219">
        <v>22</v>
      </c>
      <c r="I865" s="220"/>
      <c r="J865" s="221">
        <f>ROUND(I865*H865,2)</f>
        <v>0</v>
      </c>
      <c r="K865" s="222"/>
      <c r="L865" s="44"/>
      <c r="M865" s="223" t="s">
        <v>1</v>
      </c>
      <c r="N865" s="224" t="s">
        <v>39</v>
      </c>
      <c r="O865" s="91"/>
      <c r="P865" s="225">
        <f>O865*H865</f>
        <v>0</v>
      </c>
      <c r="Q865" s="225">
        <v>0</v>
      </c>
      <c r="R865" s="225">
        <f>Q865*H865</f>
        <v>0</v>
      </c>
      <c r="S865" s="225">
        <v>0</v>
      </c>
      <c r="T865" s="226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7" t="s">
        <v>265</v>
      </c>
      <c r="AT865" s="227" t="s">
        <v>144</v>
      </c>
      <c r="AU865" s="227" t="s">
        <v>149</v>
      </c>
      <c r="AY865" s="17" t="s">
        <v>141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17" t="s">
        <v>149</v>
      </c>
      <c r="BK865" s="228">
        <f>ROUND(I865*H865,2)</f>
        <v>0</v>
      </c>
      <c r="BL865" s="17" t="s">
        <v>265</v>
      </c>
      <c r="BM865" s="227" t="s">
        <v>1114</v>
      </c>
    </row>
    <row r="866" s="14" customFormat="1">
      <c r="A866" s="14"/>
      <c r="B866" s="240"/>
      <c r="C866" s="241"/>
      <c r="D866" s="231" t="s">
        <v>151</v>
      </c>
      <c r="E866" s="242" t="s">
        <v>1</v>
      </c>
      <c r="F866" s="243" t="s">
        <v>296</v>
      </c>
      <c r="G866" s="241"/>
      <c r="H866" s="244">
        <v>22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151</v>
      </c>
      <c r="AU866" s="250" t="s">
        <v>149</v>
      </c>
      <c r="AV866" s="14" t="s">
        <v>149</v>
      </c>
      <c r="AW866" s="14" t="s">
        <v>30</v>
      </c>
      <c r="AX866" s="14" t="s">
        <v>81</v>
      </c>
      <c r="AY866" s="250" t="s">
        <v>141</v>
      </c>
    </row>
    <row r="867" s="2" customFormat="1" ht="24.15" customHeight="1">
      <c r="A867" s="38"/>
      <c r="B867" s="39"/>
      <c r="C867" s="251" t="s">
        <v>1115</v>
      </c>
      <c r="D867" s="251" t="s">
        <v>154</v>
      </c>
      <c r="E867" s="252" t="s">
        <v>1116</v>
      </c>
      <c r="F867" s="253" t="s">
        <v>1117</v>
      </c>
      <c r="G867" s="254" t="s">
        <v>162</v>
      </c>
      <c r="H867" s="255">
        <v>22</v>
      </c>
      <c r="I867" s="256"/>
      <c r="J867" s="257">
        <f>ROUND(I867*H867,2)</f>
        <v>0</v>
      </c>
      <c r="K867" s="258"/>
      <c r="L867" s="259"/>
      <c r="M867" s="260" t="s">
        <v>1</v>
      </c>
      <c r="N867" s="261" t="s">
        <v>39</v>
      </c>
      <c r="O867" s="91"/>
      <c r="P867" s="225">
        <f>O867*H867</f>
        <v>0</v>
      </c>
      <c r="Q867" s="225">
        <v>9.0000000000000006E-05</v>
      </c>
      <c r="R867" s="225">
        <f>Q867*H867</f>
        <v>0.00198</v>
      </c>
      <c r="S867" s="225">
        <v>0</v>
      </c>
      <c r="T867" s="226">
        <f>S867*H867</f>
        <v>0</v>
      </c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R867" s="227" t="s">
        <v>348</v>
      </c>
      <c r="AT867" s="227" t="s">
        <v>154</v>
      </c>
      <c r="AU867" s="227" t="s">
        <v>149</v>
      </c>
      <c r="AY867" s="17" t="s">
        <v>141</v>
      </c>
      <c r="BE867" s="228">
        <f>IF(N867="základní",J867,0)</f>
        <v>0</v>
      </c>
      <c r="BF867" s="228">
        <f>IF(N867="snížená",J867,0)</f>
        <v>0</v>
      </c>
      <c r="BG867" s="228">
        <f>IF(N867="zákl. přenesená",J867,0)</f>
        <v>0</v>
      </c>
      <c r="BH867" s="228">
        <f>IF(N867="sníž. přenesená",J867,0)</f>
        <v>0</v>
      </c>
      <c r="BI867" s="228">
        <f>IF(N867="nulová",J867,0)</f>
        <v>0</v>
      </c>
      <c r="BJ867" s="17" t="s">
        <v>149</v>
      </c>
      <c r="BK867" s="228">
        <f>ROUND(I867*H867,2)</f>
        <v>0</v>
      </c>
      <c r="BL867" s="17" t="s">
        <v>265</v>
      </c>
      <c r="BM867" s="227" t="s">
        <v>1118</v>
      </c>
    </row>
    <row r="868" s="14" customFormat="1">
      <c r="A868" s="14"/>
      <c r="B868" s="240"/>
      <c r="C868" s="241"/>
      <c r="D868" s="231" t="s">
        <v>151</v>
      </c>
      <c r="E868" s="242" t="s">
        <v>1</v>
      </c>
      <c r="F868" s="243" t="s">
        <v>296</v>
      </c>
      <c r="G868" s="241"/>
      <c r="H868" s="244">
        <v>22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0" t="s">
        <v>151</v>
      </c>
      <c r="AU868" s="250" t="s">
        <v>149</v>
      </c>
      <c r="AV868" s="14" t="s">
        <v>149</v>
      </c>
      <c r="AW868" s="14" t="s">
        <v>30</v>
      </c>
      <c r="AX868" s="14" t="s">
        <v>81</v>
      </c>
      <c r="AY868" s="250" t="s">
        <v>141</v>
      </c>
    </row>
    <row r="869" s="2" customFormat="1" ht="21.75" customHeight="1">
      <c r="A869" s="38"/>
      <c r="B869" s="39"/>
      <c r="C869" s="215" t="s">
        <v>1119</v>
      </c>
      <c r="D869" s="215" t="s">
        <v>144</v>
      </c>
      <c r="E869" s="216" t="s">
        <v>1120</v>
      </c>
      <c r="F869" s="217" t="s">
        <v>1121</v>
      </c>
      <c r="G869" s="218" t="s">
        <v>162</v>
      </c>
      <c r="H869" s="219">
        <v>46</v>
      </c>
      <c r="I869" s="220"/>
      <c r="J869" s="221">
        <f>ROUND(I869*H869,2)</f>
        <v>0</v>
      </c>
      <c r="K869" s="222"/>
      <c r="L869" s="44"/>
      <c r="M869" s="223" t="s">
        <v>1</v>
      </c>
      <c r="N869" s="224" t="s">
        <v>39</v>
      </c>
      <c r="O869" s="91"/>
      <c r="P869" s="225">
        <f>O869*H869</f>
        <v>0</v>
      </c>
      <c r="Q869" s="225">
        <v>0</v>
      </c>
      <c r="R869" s="225">
        <f>Q869*H869</f>
        <v>0</v>
      </c>
      <c r="S869" s="225">
        <v>0</v>
      </c>
      <c r="T869" s="226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27" t="s">
        <v>265</v>
      </c>
      <c r="AT869" s="227" t="s">
        <v>144</v>
      </c>
      <c r="AU869" s="227" t="s">
        <v>149</v>
      </c>
      <c r="AY869" s="17" t="s">
        <v>141</v>
      </c>
      <c r="BE869" s="228">
        <f>IF(N869="základní",J869,0)</f>
        <v>0</v>
      </c>
      <c r="BF869" s="228">
        <f>IF(N869="snížená",J869,0)</f>
        <v>0</v>
      </c>
      <c r="BG869" s="228">
        <f>IF(N869="zákl. přenesená",J869,0)</f>
        <v>0</v>
      </c>
      <c r="BH869" s="228">
        <f>IF(N869="sníž. přenesená",J869,0)</f>
        <v>0</v>
      </c>
      <c r="BI869" s="228">
        <f>IF(N869="nulová",J869,0)</f>
        <v>0</v>
      </c>
      <c r="BJ869" s="17" t="s">
        <v>149</v>
      </c>
      <c r="BK869" s="228">
        <f>ROUND(I869*H869,2)</f>
        <v>0</v>
      </c>
      <c r="BL869" s="17" t="s">
        <v>265</v>
      </c>
      <c r="BM869" s="227" t="s">
        <v>1122</v>
      </c>
    </row>
    <row r="870" s="14" customFormat="1">
      <c r="A870" s="14"/>
      <c r="B870" s="240"/>
      <c r="C870" s="241"/>
      <c r="D870" s="231" t="s">
        <v>151</v>
      </c>
      <c r="E870" s="242" t="s">
        <v>1</v>
      </c>
      <c r="F870" s="243" t="s">
        <v>415</v>
      </c>
      <c r="G870" s="241"/>
      <c r="H870" s="244">
        <v>46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151</v>
      </c>
      <c r="AU870" s="250" t="s">
        <v>149</v>
      </c>
      <c r="AV870" s="14" t="s">
        <v>149</v>
      </c>
      <c r="AW870" s="14" t="s">
        <v>30</v>
      </c>
      <c r="AX870" s="14" t="s">
        <v>81</v>
      </c>
      <c r="AY870" s="250" t="s">
        <v>141</v>
      </c>
    </row>
    <row r="871" s="2" customFormat="1" ht="16.5" customHeight="1">
      <c r="A871" s="38"/>
      <c r="B871" s="39"/>
      <c r="C871" s="251" t="s">
        <v>1123</v>
      </c>
      <c r="D871" s="251" t="s">
        <v>154</v>
      </c>
      <c r="E871" s="252" t="s">
        <v>1124</v>
      </c>
      <c r="F871" s="253" t="s">
        <v>1125</v>
      </c>
      <c r="G871" s="254" t="s">
        <v>162</v>
      </c>
      <c r="H871" s="255">
        <v>46</v>
      </c>
      <c r="I871" s="256"/>
      <c r="J871" s="257">
        <f>ROUND(I871*H871,2)</f>
        <v>0</v>
      </c>
      <c r="K871" s="258"/>
      <c r="L871" s="259"/>
      <c r="M871" s="260" t="s">
        <v>1</v>
      </c>
      <c r="N871" s="261" t="s">
        <v>39</v>
      </c>
      <c r="O871" s="91"/>
      <c r="P871" s="225">
        <f>O871*H871</f>
        <v>0</v>
      </c>
      <c r="Q871" s="225">
        <v>2.0000000000000002E-05</v>
      </c>
      <c r="R871" s="225">
        <f>Q871*H871</f>
        <v>0.00092000000000000003</v>
      </c>
      <c r="S871" s="225">
        <v>0</v>
      </c>
      <c r="T871" s="226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7" t="s">
        <v>348</v>
      </c>
      <c r="AT871" s="227" t="s">
        <v>154</v>
      </c>
      <c r="AU871" s="227" t="s">
        <v>149</v>
      </c>
      <c r="AY871" s="17" t="s">
        <v>141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17" t="s">
        <v>149</v>
      </c>
      <c r="BK871" s="228">
        <f>ROUND(I871*H871,2)</f>
        <v>0</v>
      </c>
      <c r="BL871" s="17" t="s">
        <v>265</v>
      </c>
      <c r="BM871" s="227" t="s">
        <v>1126</v>
      </c>
    </row>
    <row r="872" s="14" customFormat="1">
      <c r="A872" s="14"/>
      <c r="B872" s="240"/>
      <c r="C872" s="241"/>
      <c r="D872" s="231" t="s">
        <v>151</v>
      </c>
      <c r="E872" s="242" t="s">
        <v>1</v>
      </c>
      <c r="F872" s="243" t="s">
        <v>415</v>
      </c>
      <c r="G872" s="241"/>
      <c r="H872" s="244">
        <v>46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151</v>
      </c>
      <c r="AU872" s="250" t="s">
        <v>149</v>
      </c>
      <c r="AV872" s="14" t="s">
        <v>149</v>
      </c>
      <c r="AW872" s="14" t="s">
        <v>30</v>
      </c>
      <c r="AX872" s="14" t="s">
        <v>81</v>
      </c>
      <c r="AY872" s="250" t="s">
        <v>141</v>
      </c>
    </row>
    <row r="873" s="2" customFormat="1" ht="24.15" customHeight="1">
      <c r="A873" s="38"/>
      <c r="B873" s="39"/>
      <c r="C873" s="215" t="s">
        <v>1127</v>
      </c>
      <c r="D873" s="215" t="s">
        <v>144</v>
      </c>
      <c r="E873" s="216" t="s">
        <v>1128</v>
      </c>
      <c r="F873" s="217" t="s">
        <v>1129</v>
      </c>
      <c r="G873" s="218" t="s">
        <v>177</v>
      </c>
      <c r="H873" s="219">
        <v>230</v>
      </c>
      <c r="I873" s="220"/>
      <c r="J873" s="221">
        <f>ROUND(I873*H873,2)</f>
        <v>0</v>
      </c>
      <c r="K873" s="222"/>
      <c r="L873" s="44"/>
      <c r="M873" s="223" t="s">
        <v>1</v>
      </c>
      <c r="N873" s="224" t="s">
        <v>39</v>
      </c>
      <c r="O873" s="91"/>
      <c r="P873" s="225">
        <f>O873*H873</f>
        <v>0</v>
      </c>
      <c r="Q873" s="225">
        <v>0</v>
      </c>
      <c r="R873" s="225">
        <f>Q873*H873</f>
        <v>0</v>
      </c>
      <c r="S873" s="225">
        <v>0</v>
      </c>
      <c r="T873" s="226">
        <f>S873*H873</f>
        <v>0</v>
      </c>
      <c r="U873" s="38"/>
      <c r="V873" s="38"/>
      <c r="W873" s="38"/>
      <c r="X873" s="38"/>
      <c r="Y873" s="38"/>
      <c r="Z873" s="38"/>
      <c r="AA873" s="38"/>
      <c r="AB873" s="38"/>
      <c r="AC873" s="38"/>
      <c r="AD873" s="38"/>
      <c r="AE873" s="38"/>
      <c r="AR873" s="227" t="s">
        <v>265</v>
      </c>
      <c r="AT873" s="227" t="s">
        <v>144</v>
      </c>
      <c r="AU873" s="227" t="s">
        <v>149</v>
      </c>
      <c r="AY873" s="17" t="s">
        <v>141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17" t="s">
        <v>149</v>
      </c>
      <c r="BK873" s="228">
        <f>ROUND(I873*H873,2)</f>
        <v>0</v>
      </c>
      <c r="BL873" s="17" t="s">
        <v>265</v>
      </c>
      <c r="BM873" s="227" t="s">
        <v>1130</v>
      </c>
    </row>
    <row r="874" s="14" customFormat="1">
      <c r="A874" s="14"/>
      <c r="B874" s="240"/>
      <c r="C874" s="241"/>
      <c r="D874" s="231" t="s">
        <v>151</v>
      </c>
      <c r="E874" s="242" t="s">
        <v>1</v>
      </c>
      <c r="F874" s="243" t="s">
        <v>1131</v>
      </c>
      <c r="G874" s="241"/>
      <c r="H874" s="244">
        <v>230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50" t="s">
        <v>151</v>
      </c>
      <c r="AU874" s="250" t="s">
        <v>149</v>
      </c>
      <c r="AV874" s="14" t="s">
        <v>149</v>
      </c>
      <c r="AW874" s="14" t="s">
        <v>30</v>
      </c>
      <c r="AX874" s="14" t="s">
        <v>81</v>
      </c>
      <c r="AY874" s="250" t="s">
        <v>141</v>
      </c>
    </row>
    <row r="875" s="2" customFormat="1" ht="24.15" customHeight="1">
      <c r="A875" s="38"/>
      <c r="B875" s="39"/>
      <c r="C875" s="251" t="s">
        <v>1132</v>
      </c>
      <c r="D875" s="251" t="s">
        <v>154</v>
      </c>
      <c r="E875" s="252" t="s">
        <v>1133</v>
      </c>
      <c r="F875" s="253" t="s">
        <v>1134</v>
      </c>
      <c r="G875" s="254" t="s">
        <v>177</v>
      </c>
      <c r="H875" s="255">
        <v>90</v>
      </c>
      <c r="I875" s="256"/>
      <c r="J875" s="257">
        <f>ROUND(I875*H875,2)</f>
        <v>0</v>
      </c>
      <c r="K875" s="258"/>
      <c r="L875" s="259"/>
      <c r="M875" s="260" t="s">
        <v>1</v>
      </c>
      <c r="N875" s="261" t="s">
        <v>39</v>
      </c>
      <c r="O875" s="91"/>
      <c r="P875" s="225">
        <f>O875*H875</f>
        <v>0</v>
      </c>
      <c r="Q875" s="225">
        <v>1.0000000000000001E-05</v>
      </c>
      <c r="R875" s="225">
        <f>Q875*H875</f>
        <v>0.00090000000000000008</v>
      </c>
      <c r="S875" s="225">
        <v>0</v>
      </c>
      <c r="T875" s="226">
        <f>S875*H875</f>
        <v>0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27" t="s">
        <v>348</v>
      </c>
      <c r="AT875" s="227" t="s">
        <v>154</v>
      </c>
      <c r="AU875" s="227" t="s">
        <v>149</v>
      </c>
      <c r="AY875" s="17" t="s">
        <v>141</v>
      </c>
      <c r="BE875" s="228">
        <f>IF(N875="základní",J875,0)</f>
        <v>0</v>
      </c>
      <c r="BF875" s="228">
        <f>IF(N875="snížená",J875,0)</f>
        <v>0</v>
      </c>
      <c r="BG875" s="228">
        <f>IF(N875="zákl. přenesená",J875,0)</f>
        <v>0</v>
      </c>
      <c r="BH875" s="228">
        <f>IF(N875="sníž. přenesená",J875,0)</f>
        <v>0</v>
      </c>
      <c r="BI875" s="228">
        <f>IF(N875="nulová",J875,0)</f>
        <v>0</v>
      </c>
      <c r="BJ875" s="17" t="s">
        <v>149</v>
      </c>
      <c r="BK875" s="228">
        <f>ROUND(I875*H875,2)</f>
        <v>0</v>
      </c>
      <c r="BL875" s="17" t="s">
        <v>265</v>
      </c>
      <c r="BM875" s="227" t="s">
        <v>1135</v>
      </c>
    </row>
    <row r="876" s="13" customFormat="1">
      <c r="A876" s="13"/>
      <c r="B876" s="229"/>
      <c r="C876" s="230"/>
      <c r="D876" s="231" t="s">
        <v>151</v>
      </c>
      <c r="E876" s="232" t="s">
        <v>1</v>
      </c>
      <c r="F876" s="233" t="s">
        <v>1136</v>
      </c>
      <c r="G876" s="230"/>
      <c r="H876" s="232" t="s">
        <v>1</v>
      </c>
      <c r="I876" s="234"/>
      <c r="J876" s="230"/>
      <c r="K876" s="230"/>
      <c r="L876" s="235"/>
      <c r="M876" s="236"/>
      <c r="N876" s="237"/>
      <c r="O876" s="237"/>
      <c r="P876" s="237"/>
      <c r="Q876" s="237"/>
      <c r="R876" s="237"/>
      <c r="S876" s="237"/>
      <c r="T876" s="23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9" t="s">
        <v>151</v>
      </c>
      <c r="AU876" s="239" t="s">
        <v>149</v>
      </c>
      <c r="AV876" s="13" t="s">
        <v>81</v>
      </c>
      <c r="AW876" s="13" t="s">
        <v>30</v>
      </c>
      <c r="AX876" s="13" t="s">
        <v>73</v>
      </c>
      <c r="AY876" s="239" t="s">
        <v>141</v>
      </c>
    </row>
    <row r="877" s="13" customFormat="1">
      <c r="A877" s="13"/>
      <c r="B877" s="229"/>
      <c r="C877" s="230"/>
      <c r="D877" s="231" t="s">
        <v>151</v>
      </c>
      <c r="E877" s="232" t="s">
        <v>1</v>
      </c>
      <c r="F877" s="233" t="s">
        <v>1137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151</v>
      </c>
      <c r="AU877" s="239" t="s">
        <v>149</v>
      </c>
      <c r="AV877" s="13" t="s">
        <v>81</v>
      </c>
      <c r="AW877" s="13" t="s">
        <v>30</v>
      </c>
      <c r="AX877" s="13" t="s">
        <v>73</v>
      </c>
      <c r="AY877" s="239" t="s">
        <v>141</v>
      </c>
    </row>
    <row r="878" s="13" customFormat="1">
      <c r="A878" s="13"/>
      <c r="B878" s="229"/>
      <c r="C878" s="230"/>
      <c r="D878" s="231" t="s">
        <v>151</v>
      </c>
      <c r="E878" s="232" t="s">
        <v>1</v>
      </c>
      <c r="F878" s="233" t="s">
        <v>225</v>
      </c>
      <c r="G878" s="230"/>
      <c r="H878" s="232" t="s">
        <v>1</v>
      </c>
      <c r="I878" s="234"/>
      <c r="J878" s="230"/>
      <c r="K878" s="230"/>
      <c r="L878" s="235"/>
      <c r="M878" s="236"/>
      <c r="N878" s="237"/>
      <c r="O878" s="237"/>
      <c r="P878" s="237"/>
      <c r="Q878" s="237"/>
      <c r="R878" s="237"/>
      <c r="S878" s="237"/>
      <c r="T878" s="238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39" t="s">
        <v>151</v>
      </c>
      <c r="AU878" s="239" t="s">
        <v>149</v>
      </c>
      <c r="AV878" s="13" t="s">
        <v>81</v>
      </c>
      <c r="AW878" s="13" t="s">
        <v>30</v>
      </c>
      <c r="AX878" s="13" t="s">
        <v>73</v>
      </c>
      <c r="AY878" s="239" t="s">
        <v>141</v>
      </c>
    </row>
    <row r="879" s="14" customFormat="1">
      <c r="A879" s="14"/>
      <c r="B879" s="240"/>
      <c r="C879" s="241"/>
      <c r="D879" s="231" t="s">
        <v>151</v>
      </c>
      <c r="E879" s="242" t="s">
        <v>1</v>
      </c>
      <c r="F879" s="243" t="s">
        <v>249</v>
      </c>
      <c r="G879" s="241"/>
      <c r="H879" s="244">
        <v>14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151</v>
      </c>
      <c r="AU879" s="250" t="s">
        <v>149</v>
      </c>
      <c r="AV879" s="14" t="s">
        <v>149</v>
      </c>
      <c r="AW879" s="14" t="s">
        <v>30</v>
      </c>
      <c r="AX879" s="14" t="s">
        <v>73</v>
      </c>
      <c r="AY879" s="250" t="s">
        <v>141</v>
      </c>
    </row>
    <row r="880" s="13" customFormat="1">
      <c r="A880" s="13"/>
      <c r="B880" s="229"/>
      <c r="C880" s="230"/>
      <c r="D880" s="231" t="s">
        <v>151</v>
      </c>
      <c r="E880" s="232" t="s">
        <v>1</v>
      </c>
      <c r="F880" s="233" t="s">
        <v>235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151</v>
      </c>
      <c r="AU880" s="239" t="s">
        <v>149</v>
      </c>
      <c r="AV880" s="13" t="s">
        <v>81</v>
      </c>
      <c r="AW880" s="13" t="s">
        <v>30</v>
      </c>
      <c r="AX880" s="13" t="s">
        <v>73</v>
      </c>
      <c r="AY880" s="239" t="s">
        <v>141</v>
      </c>
    </row>
    <row r="881" s="14" customFormat="1">
      <c r="A881" s="14"/>
      <c r="B881" s="240"/>
      <c r="C881" s="241"/>
      <c r="D881" s="231" t="s">
        <v>151</v>
      </c>
      <c r="E881" s="242" t="s">
        <v>1</v>
      </c>
      <c r="F881" s="243" t="s">
        <v>249</v>
      </c>
      <c r="G881" s="241"/>
      <c r="H881" s="244">
        <v>14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151</v>
      </c>
      <c r="AU881" s="250" t="s">
        <v>149</v>
      </c>
      <c r="AV881" s="14" t="s">
        <v>149</v>
      </c>
      <c r="AW881" s="14" t="s">
        <v>30</v>
      </c>
      <c r="AX881" s="14" t="s">
        <v>73</v>
      </c>
      <c r="AY881" s="250" t="s">
        <v>141</v>
      </c>
    </row>
    <row r="882" s="13" customFormat="1">
      <c r="A882" s="13"/>
      <c r="B882" s="229"/>
      <c r="C882" s="230"/>
      <c r="D882" s="231" t="s">
        <v>151</v>
      </c>
      <c r="E882" s="232" t="s">
        <v>1</v>
      </c>
      <c r="F882" s="233" t="s">
        <v>233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151</v>
      </c>
      <c r="AU882" s="239" t="s">
        <v>149</v>
      </c>
      <c r="AV882" s="13" t="s">
        <v>81</v>
      </c>
      <c r="AW882" s="13" t="s">
        <v>30</v>
      </c>
      <c r="AX882" s="13" t="s">
        <v>73</v>
      </c>
      <c r="AY882" s="239" t="s">
        <v>141</v>
      </c>
    </row>
    <row r="883" s="14" customFormat="1">
      <c r="A883" s="14"/>
      <c r="B883" s="240"/>
      <c r="C883" s="241"/>
      <c r="D883" s="231" t="s">
        <v>151</v>
      </c>
      <c r="E883" s="242" t="s">
        <v>1</v>
      </c>
      <c r="F883" s="243" t="s">
        <v>186</v>
      </c>
      <c r="G883" s="241"/>
      <c r="H883" s="244">
        <v>7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151</v>
      </c>
      <c r="AU883" s="250" t="s">
        <v>149</v>
      </c>
      <c r="AV883" s="14" t="s">
        <v>149</v>
      </c>
      <c r="AW883" s="14" t="s">
        <v>30</v>
      </c>
      <c r="AX883" s="14" t="s">
        <v>73</v>
      </c>
      <c r="AY883" s="250" t="s">
        <v>141</v>
      </c>
    </row>
    <row r="884" s="13" customFormat="1">
      <c r="A884" s="13"/>
      <c r="B884" s="229"/>
      <c r="C884" s="230"/>
      <c r="D884" s="231" t="s">
        <v>151</v>
      </c>
      <c r="E884" s="232" t="s">
        <v>1</v>
      </c>
      <c r="F884" s="233" t="s">
        <v>1138</v>
      </c>
      <c r="G884" s="230"/>
      <c r="H884" s="232" t="s">
        <v>1</v>
      </c>
      <c r="I884" s="234"/>
      <c r="J884" s="230"/>
      <c r="K884" s="230"/>
      <c r="L884" s="235"/>
      <c r="M884" s="236"/>
      <c r="N884" s="237"/>
      <c r="O884" s="237"/>
      <c r="P884" s="237"/>
      <c r="Q884" s="237"/>
      <c r="R884" s="237"/>
      <c r="S884" s="237"/>
      <c r="T884" s="238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39" t="s">
        <v>151</v>
      </c>
      <c r="AU884" s="239" t="s">
        <v>149</v>
      </c>
      <c r="AV884" s="13" t="s">
        <v>81</v>
      </c>
      <c r="AW884" s="13" t="s">
        <v>30</v>
      </c>
      <c r="AX884" s="13" t="s">
        <v>73</v>
      </c>
      <c r="AY884" s="239" t="s">
        <v>141</v>
      </c>
    </row>
    <row r="885" s="13" customFormat="1">
      <c r="A885" s="13"/>
      <c r="B885" s="229"/>
      <c r="C885" s="230"/>
      <c r="D885" s="231" t="s">
        <v>151</v>
      </c>
      <c r="E885" s="232" t="s">
        <v>1</v>
      </c>
      <c r="F885" s="233" t="s">
        <v>231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151</v>
      </c>
      <c r="AU885" s="239" t="s">
        <v>149</v>
      </c>
      <c r="AV885" s="13" t="s">
        <v>81</v>
      </c>
      <c r="AW885" s="13" t="s">
        <v>30</v>
      </c>
      <c r="AX885" s="13" t="s">
        <v>73</v>
      </c>
      <c r="AY885" s="239" t="s">
        <v>141</v>
      </c>
    </row>
    <row r="886" s="14" customFormat="1">
      <c r="A886" s="14"/>
      <c r="B886" s="240"/>
      <c r="C886" s="241"/>
      <c r="D886" s="231" t="s">
        <v>151</v>
      </c>
      <c r="E886" s="242" t="s">
        <v>1</v>
      </c>
      <c r="F886" s="243" t="s">
        <v>186</v>
      </c>
      <c r="G886" s="241"/>
      <c r="H886" s="244">
        <v>7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151</v>
      </c>
      <c r="AU886" s="250" t="s">
        <v>149</v>
      </c>
      <c r="AV886" s="14" t="s">
        <v>149</v>
      </c>
      <c r="AW886" s="14" t="s">
        <v>30</v>
      </c>
      <c r="AX886" s="14" t="s">
        <v>73</v>
      </c>
      <c r="AY886" s="250" t="s">
        <v>141</v>
      </c>
    </row>
    <row r="887" s="13" customFormat="1">
      <c r="A887" s="13"/>
      <c r="B887" s="229"/>
      <c r="C887" s="230"/>
      <c r="D887" s="231" t="s">
        <v>151</v>
      </c>
      <c r="E887" s="232" t="s">
        <v>1</v>
      </c>
      <c r="F887" s="233" t="s">
        <v>1139</v>
      </c>
      <c r="G887" s="230"/>
      <c r="H887" s="232" t="s">
        <v>1</v>
      </c>
      <c r="I887" s="234"/>
      <c r="J887" s="230"/>
      <c r="K887" s="230"/>
      <c r="L887" s="235"/>
      <c r="M887" s="236"/>
      <c r="N887" s="237"/>
      <c r="O887" s="237"/>
      <c r="P887" s="237"/>
      <c r="Q887" s="237"/>
      <c r="R887" s="237"/>
      <c r="S887" s="237"/>
      <c r="T887" s="238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39" t="s">
        <v>151</v>
      </c>
      <c r="AU887" s="239" t="s">
        <v>149</v>
      </c>
      <c r="AV887" s="13" t="s">
        <v>81</v>
      </c>
      <c r="AW887" s="13" t="s">
        <v>30</v>
      </c>
      <c r="AX887" s="13" t="s">
        <v>73</v>
      </c>
      <c r="AY887" s="239" t="s">
        <v>141</v>
      </c>
    </row>
    <row r="888" s="14" customFormat="1">
      <c r="A888" s="14"/>
      <c r="B888" s="240"/>
      <c r="C888" s="241"/>
      <c r="D888" s="231" t="s">
        <v>151</v>
      </c>
      <c r="E888" s="242" t="s">
        <v>1</v>
      </c>
      <c r="F888" s="243" t="s">
        <v>249</v>
      </c>
      <c r="G888" s="241"/>
      <c r="H888" s="244">
        <v>14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151</v>
      </c>
      <c r="AU888" s="250" t="s">
        <v>149</v>
      </c>
      <c r="AV888" s="14" t="s">
        <v>149</v>
      </c>
      <c r="AW888" s="14" t="s">
        <v>30</v>
      </c>
      <c r="AX888" s="14" t="s">
        <v>73</v>
      </c>
      <c r="AY888" s="250" t="s">
        <v>141</v>
      </c>
    </row>
    <row r="889" s="13" customFormat="1">
      <c r="A889" s="13"/>
      <c r="B889" s="229"/>
      <c r="C889" s="230"/>
      <c r="D889" s="231" t="s">
        <v>151</v>
      </c>
      <c r="E889" s="232" t="s">
        <v>1</v>
      </c>
      <c r="F889" s="233" t="s">
        <v>1140</v>
      </c>
      <c r="G889" s="230"/>
      <c r="H889" s="232" t="s">
        <v>1</v>
      </c>
      <c r="I889" s="234"/>
      <c r="J889" s="230"/>
      <c r="K889" s="230"/>
      <c r="L889" s="235"/>
      <c r="M889" s="236"/>
      <c r="N889" s="237"/>
      <c r="O889" s="237"/>
      <c r="P889" s="237"/>
      <c r="Q889" s="237"/>
      <c r="R889" s="237"/>
      <c r="S889" s="237"/>
      <c r="T889" s="238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39" t="s">
        <v>151</v>
      </c>
      <c r="AU889" s="239" t="s">
        <v>149</v>
      </c>
      <c r="AV889" s="13" t="s">
        <v>81</v>
      </c>
      <c r="AW889" s="13" t="s">
        <v>30</v>
      </c>
      <c r="AX889" s="13" t="s">
        <v>73</v>
      </c>
      <c r="AY889" s="239" t="s">
        <v>141</v>
      </c>
    </row>
    <row r="890" s="14" customFormat="1">
      <c r="A890" s="14"/>
      <c r="B890" s="240"/>
      <c r="C890" s="241"/>
      <c r="D890" s="231" t="s">
        <v>151</v>
      </c>
      <c r="E890" s="242" t="s">
        <v>1</v>
      </c>
      <c r="F890" s="243" t="s">
        <v>186</v>
      </c>
      <c r="G890" s="241"/>
      <c r="H890" s="244">
        <v>7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151</v>
      </c>
      <c r="AU890" s="250" t="s">
        <v>149</v>
      </c>
      <c r="AV890" s="14" t="s">
        <v>149</v>
      </c>
      <c r="AW890" s="14" t="s">
        <v>30</v>
      </c>
      <c r="AX890" s="14" t="s">
        <v>73</v>
      </c>
      <c r="AY890" s="250" t="s">
        <v>141</v>
      </c>
    </row>
    <row r="891" s="13" customFormat="1">
      <c r="A891" s="13"/>
      <c r="B891" s="229"/>
      <c r="C891" s="230"/>
      <c r="D891" s="231" t="s">
        <v>151</v>
      </c>
      <c r="E891" s="232" t="s">
        <v>1</v>
      </c>
      <c r="F891" s="233" t="s">
        <v>322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151</v>
      </c>
      <c r="AU891" s="239" t="s">
        <v>149</v>
      </c>
      <c r="AV891" s="13" t="s">
        <v>81</v>
      </c>
      <c r="AW891" s="13" t="s">
        <v>30</v>
      </c>
      <c r="AX891" s="13" t="s">
        <v>73</v>
      </c>
      <c r="AY891" s="239" t="s">
        <v>141</v>
      </c>
    </row>
    <row r="892" s="14" customFormat="1">
      <c r="A892" s="14"/>
      <c r="B892" s="240"/>
      <c r="C892" s="241"/>
      <c r="D892" s="231" t="s">
        <v>151</v>
      </c>
      <c r="E892" s="242" t="s">
        <v>1</v>
      </c>
      <c r="F892" s="243" t="s">
        <v>8</v>
      </c>
      <c r="G892" s="241"/>
      <c r="H892" s="244">
        <v>12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151</v>
      </c>
      <c r="AU892" s="250" t="s">
        <v>149</v>
      </c>
      <c r="AV892" s="14" t="s">
        <v>149</v>
      </c>
      <c r="AW892" s="14" t="s">
        <v>30</v>
      </c>
      <c r="AX892" s="14" t="s">
        <v>73</v>
      </c>
      <c r="AY892" s="250" t="s">
        <v>141</v>
      </c>
    </row>
    <row r="893" s="15" customFormat="1">
      <c r="A893" s="15"/>
      <c r="B893" s="262"/>
      <c r="C893" s="263"/>
      <c r="D893" s="231" t="s">
        <v>151</v>
      </c>
      <c r="E893" s="264" t="s">
        <v>1</v>
      </c>
      <c r="F893" s="265" t="s">
        <v>173</v>
      </c>
      <c r="G893" s="263"/>
      <c r="H893" s="266">
        <v>75</v>
      </c>
      <c r="I893" s="267"/>
      <c r="J893" s="263"/>
      <c r="K893" s="263"/>
      <c r="L893" s="268"/>
      <c r="M893" s="269"/>
      <c r="N893" s="270"/>
      <c r="O893" s="270"/>
      <c r="P893" s="270"/>
      <c r="Q893" s="270"/>
      <c r="R893" s="270"/>
      <c r="S893" s="270"/>
      <c r="T893" s="271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T893" s="272" t="s">
        <v>151</v>
      </c>
      <c r="AU893" s="272" t="s">
        <v>149</v>
      </c>
      <c r="AV893" s="15" t="s">
        <v>148</v>
      </c>
      <c r="AW893" s="15" t="s">
        <v>30</v>
      </c>
      <c r="AX893" s="15" t="s">
        <v>81</v>
      </c>
      <c r="AY893" s="272" t="s">
        <v>141</v>
      </c>
    </row>
    <row r="894" s="14" customFormat="1">
      <c r="A894" s="14"/>
      <c r="B894" s="240"/>
      <c r="C894" s="241"/>
      <c r="D894" s="231" t="s">
        <v>151</v>
      </c>
      <c r="E894" s="241"/>
      <c r="F894" s="243" t="s">
        <v>1141</v>
      </c>
      <c r="G894" s="241"/>
      <c r="H894" s="244">
        <v>90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151</v>
      </c>
      <c r="AU894" s="250" t="s">
        <v>149</v>
      </c>
      <c r="AV894" s="14" t="s">
        <v>149</v>
      </c>
      <c r="AW894" s="14" t="s">
        <v>4</v>
      </c>
      <c r="AX894" s="14" t="s">
        <v>81</v>
      </c>
      <c r="AY894" s="250" t="s">
        <v>141</v>
      </c>
    </row>
    <row r="895" s="2" customFormat="1" ht="24.15" customHeight="1">
      <c r="A895" s="38"/>
      <c r="B895" s="39"/>
      <c r="C895" s="251" t="s">
        <v>1142</v>
      </c>
      <c r="D895" s="251" t="s">
        <v>154</v>
      </c>
      <c r="E895" s="252" t="s">
        <v>1143</v>
      </c>
      <c r="F895" s="253" t="s">
        <v>1144</v>
      </c>
      <c r="G895" s="254" t="s">
        <v>177</v>
      </c>
      <c r="H895" s="255">
        <v>186</v>
      </c>
      <c r="I895" s="256"/>
      <c r="J895" s="257">
        <f>ROUND(I895*H895,2)</f>
        <v>0</v>
      </c>
      <c r="K895" s="258"/>
      <c r="L895" s="259"/>
      <c r="M895" s="260" t="s">
        <v>1</v>
      </c>
      <c r="N895" s="261" t="s">
        <v>39</v>
      </c>
      <c r="O895" s="91"/>
      <c r="P895" s="225">
        <f>O895*H895</f>
        <v>0</v>
      </c>
      <c r="Q895" s="225">
        <v>1.0000000000000001E-05</v>
      </c>
      <c r="R895" s="225">
        <f>Q895*H895</f>
        <v>0.0018600000000000001</v>
      </c>
      <c r="S895" s="225">
        <v>0</v>
      </c>
      <c r="T895" s="226">
        <f>S895*H895</f>
        <v>0</v>
      </c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R895" s="227" t="s">
        <v>348</v>
      </c>
      <c r="AT895" s="227" t="s">
        <v>154</v>
      </c>
      <c r="AU895" s="227" t="s">
        <v>149</v>
      </c>
      <c r="AY895" s="17" t="s">
        <v>141</v>
      </c>
      <c r="BE895" s="228">
        <f>IF(N895="základní",J895,0)</f>
        <v>0</v>
      </c>
      <c r="BF895" s="228">
        <f>IF(N895="snížená",J895,0)</f>
        <v>0</v>
      </c>
      <c r="BG895" s="228">
        <f>IF(N895="zákl. přenesená",J895,0)</f>
        <v>0</v>
      </c>
      <c r="BH895" s="228">
        <f>IF(N895="sníž. přenesená",J895,0)</f>
        <v>0</v>
      </c>
      <c r="BI895" s="228">
        <f>IF(N895="nulová",J895,0)</f>
        <v>0</v>
      </c>
      <c r="BJ895" s="17" t="s">
        <v>149</v>
      </c>
      <c r="BK895" s="228">
        <f>ROUND(I895*H895,2)</f>
        <v>0</v>
      </c>
      <c r="BL895" s="17" t="s">
        <v>265</v>
      </c>
      <c r="BM895" s="227" t="s">
        <v>1145</v>
      </c>
    </row>
    <row r="896" s="13" customFormat="1">
      <c r="A896" s="13"/>
      <c r="B896" s="229"/>
      <c r="C896" s="230"/>
      <c r="D896" s="231" t="s">
        <v>151</v>
      </c>
      <c r="E896" s="232" t="s">
        <v>1</v>
      </c>
      <c r="F896" s="233" t="s">
        <v>1146</v>
      </c>
      <c r="G896" s="230"/>
      <c r="H896" s="232" t="s">
        <v>1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9" t="s">
        <v>151</v>
      </c>
      <c r="AU896" s="239" t="s">
        <v>149</v>
      </c>
      <c r="AV896" s="13" t="s">
        <v>81</v>
      </c>
      <c r="AW896" s="13" t="s">
        <v>30</v>
      </c>
      <c r="AX896" s="13" t="s">
        <v>73</v>
      </c>
      <c r="AY896" s="239" t="s">
        <v>141</v>
      </c>
    </row>
    <row r="897" s="13" customFormat="1">
      <c r="A897" s="13"/>
      <c r="B897" s="229"/>
      <c r="C897" s="230"/>
      <c r="D897" s="231" t="s">
        <v>151</v>
      </c>
      <c r="E897" s="232" t="s">
        <v>1</v>
      </c>
      <c r="F897" s="233" t="s">
        <v>1147</v>
      </c>
      <c r="G897" s="230"/>
      <c r="H897" s="232" t="s">
        <v>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151</v>
      </c>
      <c r="AU897" s="239" t="s">
        <v>149</v>
      </c>
      <c r="AV897" s="13" t="s">
        <v>81</v>
      </c>
      <c r="AW897" s="13" t="s">
        <v>30</v>
      </c>
      <c r="AX897" s="13" t="s">
        <v>73</v>
      </c>
      <c r="AY897" s="239" t="s">
        <v>141</v>
      </c>
    </row>
    <row r="898" s="14" customFormat="1">
      <c r="A898" s="14"/>
      <c r="B898" s="240"/>
      <c r="C898" s="241"/>
      <c r="D898" s="231" t="s">
        <v>151</v>
      </c>
      <c r="E898" s="242" t="s">
        <v>1</v>
      </c>
      <c r="F898" s="243" t="s">
        <v>205</v>
      </c>
      <c r="G898" s="241"/>
      <c r="H898" s="244">
        <v>9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0" t="s">
        <v>151</v>
      </c>
      <c r="AU898" s="250" t="s">
        <v>149</v>
      </c>
      <c r="AV898" s="14" t="s">
        <v>149</v>
      </c>
      <c r="AW898" s="14" t="s">
        <v>30</v>
      </c>
      <c r="AX898" s="14" t="s">
        <v>73</v>
      </c>
      <c r="AY898" s="250" t="s">
        <v>141</v>
      </c>
    </row>
    <row r="899" s="13" customFormat="1">
      <c r="A899" s="13"/>
      <c r="B899" s="229"/>
      <c r="C899" s="230"/>
      <c r="D899" s="231" t="s">
        <v>151</v>
      </c>
      <c r="E899" s="232" t="s">
        <v>1</v>
      </c>
      <c r="F899" s="233" t="s">
        <v>1148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151</v>
      </c>
      <c r="AU899" s="239" t="s">
        <v>149</v>
      </c>
      <c r="AV899" s="13" t="s">
        <v>81</v>
      </c>
      <c r="AW899" s="13" t="s">
        <v>30</v>
      </c>
      <c r="AX899" s="13" t="s">
        <v>73</v>
      </c>
      <c r="AY899" s="239" t="s">
        <v>141</v>
      </c>
    </row>
    <row r="900" s="14" customFormat="1">
      <c r="A900" s="14"/>
      <c r="B900" s="240"/>
      <c r="C900" s="241"/>
      <c r="D900" s="231" t="s">
        <v>151</v>
      </c>
      <c r="E900" s="242" t="s">
        <v>1</v>
      </c>
      <c r="F900" s="243" t="s">
        <v>8</v>
      </c>
      <c r="G900" s="241"/>
      <c r="H900" s="244">
        <v>12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151</v>
      </c>
      <c r="AU900" s="250" t="s">
        <v>149</v>
      </c>
      <c r="AV900" s="14" t="s">
        <v>149</v>
      </c>
      <c r="AW900" s="14" t="s">
        <v>30</v>
      </c>
      <c r="AX900" s="14" t="s">
        <v>73</v>
      </c>
      <c r="AY900" s="250" t="s">
        <v>141</v>
      </c>
    </row>
    <row r="901" s="13" customFormat="1">
      <c r="A901" s="13"/>
      <c r="B901" s="229"/>
      <c r="C901" s="230"/>
      <c r="D901" s="231" t="s">
        <v>151</v>
      </c>
      <c r="E901" s="232" t="s">
        <v>1</v>
      </c>
      <c r="F901" s="233" t="s">
        <v>1149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151</v>
      </c>
      <c r="AU901" s="239" t="s">
        <v>149</v>
      </c>
      <c r="AV901" s="13" t="s">
        <v>81</v>
      </c>
      <c r="AW901" s="13" t="s">
        <v>30</v>
      </c>
      <c r="AX901" s="13" t="s">
        <v>73</v>
      </c>
      <c r="AY901" s="239" t="s">
        <v>141</v>
      </c>
    </row>
    <row r="902" s="14" customFormat="1">
      <c r="A902" s="14"/>
      <c r="B902" s="240"/>
      <c r="C902" s="241"/>
      <c r="D902" s="231" t="s">
        <v>151</v>
      </c>
      <c r="E902" s="242" t="s">
        <v>1</v>
      </c>
      <c r="F902" s="243" t="s">
        <v>249</v>
      </c>
      <c r="G902" s="241"/>
      <c r="H902" s="244">
        <v>14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151</v>
      </c>
      <c r="AU902" s="250" t="s">
        <v>149</v>
      </c>
      <c r="AV902" s="14" t="s">
        <v>149</v>
      </c>
      <c r="AW902" s="14" t="s">
        <v>30</v>
      </c>
      <c r="AX902" s="14" t="s">
        <v>73</v>
      </c>
      <c r="AY902" s="250" t="s">
        <v>141</v>
      </c>
    </row>
    <row r="903" s="13" customFormat="1">
      <c r="A903" s="13"/>
      <c r="B903" s="229"/>
      <c r="C903" s="230"/>
      <c r="D903" s="231" t="s">
        <v>151</v>
      </c>
      <c r="E903" s="232" t="s">
        <v>1</v>
      </c>
      <c r="F903" s="233" t="s">
        <v>1150</v>
      </c>
      <c r="G903" s="230"/>
      <c r="H903" s="232" t="s">
        <v>1</v>
      </c>
      <c r="I903" s="234"/>
      <c r="J903" s="230"/>
      <c r="K903" s="230"/>
      <c r="L903" s="235"/>
      <c r="M903" s="236"/>
      <c r="N903" s="237"/>
      <c r="O903" s="237"/>
      <c r="P903" s="237"/>
      <c r="Q903" s="237"/>
      <c r="R903" s="237"/>
      <c r="S903" s="237"/>
      <c r="T903" s="238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39" t="s">
        <v>151</v>
      </c>
      <c r="AU903" s="239" t="s">
        <v>149</v>
      </c>
      <c r="AV903" s="13" t="s">
        <v>81</v>
      </c>
      <c r="AW903" s="13" t="s">
        <v>30</v>
      </c>
      <c r="AX903" s="13" t="s">
        <v>73</v>
      </c>
      <c r="AY903" s="239" t="s">
        <v>141</v>
      </c>
    </row>
    <row r="904" s="14" customFormat="1">
      <c r="A904" s="14"/>
      <c r="B904" s="240"/>
      <c r="C904" s="241"/>
      <c r="D904" s="231" t="s">
        <v>151</v>
      </c>
      <c r="E904" s="242" t="s">
        <v>1</v>
      </c>
      <c r="F904" s="243" t="s">
        <v>210</v>
      </c>
      <c r="G904" s="241"/>
      <c r="H904" s="244">
        <v>10</v>
      </c>
      <c r="I904" s="245"/>
      <c r="J904" s="241"/>
      <c r="K904" s="241"/>
      <c r="L904" s="246"/>
      <c r="M904" s="247"/>
      <c r="N904" s="248"/>
      <c r="O904" s="248"/>
      <c r="P904" s="248"/>
      <c r="Q904" s="248"/>
      <c r="R904" s="248"/>
      <c r="S904" s="248"/>
      <c r="T904" s="249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0" t="s">
        <v>151</v>
      </c>
      <c r="AU904" s="250" t="s">
        <v>149</v>
      </c>
      <c r="AV904" s="14" t="s">
        <v>149</v>
      </c>
      <c r="AW904" s="14" t="s">
        <v>30</v>
      </c>
      <c r="AX904" s="14" t="s">
        <v>73</v>
      </c>
      <c r="AY904" s="250" t="s">
        <v>141</v>
      </c>
    </row>
    <row r="905" s="13" customFormat="1">
      <c r="A905" s="13"/>
      <c r="B905" s="229"/>
      <c r="C905" s="230"/>
      <c r="D905" s="231" t="s">
        <v>151</v>
      </c>
      <c r="E905" s="232" t="s">
        <v>1</v>
      </c>
      <c r="F905" s="233" t="s">
        <v>1151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151</v>
      </c>
      <c r="AU905" s="239" t="s">
        <v>149</v>
      </c>
      <c r="AV905" s="13" t="s">
        <v>81</v>
      </c>
      <c r="AW905" s="13" t="s">
        <v>30</v>
      </c>
      <c r="AX905" s="13" t="s">
        <v>73</v>
      </c>
      <c r="AY905" s="239" t="s">
        <v>141</v>
      </c>
    </row>
    <row r="906" s="14" customFormat="1">
      <c r="A906" s="14"/>
      <c r="B906" s="240"/>
      <c r="C906" s="241"/>
      <c r="D906" s="231" t="s">
        <v>151</v>
      </c>
      <c r="E906" s="242" t="s">
        <v>1</v>
      </c>
      <c r="F906" s="243" t="s">
        <v>221</v>
      </c>
      <c r="G906" s="241"/>
      <c r="H906" s="244">
        <v>11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151</v>
      </c>
      <c r="AU906" s="250" t="s">
        <v>149</v>
      </c>
      <c r="AV906" s="14" t="s">
        <v>149</v>
      </c>
      <c r="AW906" s="14" t="s">
        <v>30</v>
      </c>
      <c r="AX906" s="14" t="s">
        <v>73</v>
      </c>
      <c r="AY906" s="250" t="s">
        <v>141</v>
      </c>
    </row>
    <row r="907" s="13" customFormat="1">
      <c r="A907" s="13"/>
      <c r="B907" s="229"/>
      <c r="C907" s="230"/>
      <c r="D907" s="231" t="s">
        <v>151</v>
      </c>
      <c r="E907" s="232" t="s">
        <v>1</v>
      </c>
      <c r="F907" s="233" t="s">
        <v>1152</v>
      </c>
      <c r="G907" s="230"/>
      <c r="H907" s="232" t="s">
        <v>1</v>
      </c>
      <c r="I907" s="234"/>
      <c r="J907" s="230"/>
      <c r="K907" s="230"/>
      <c r="L907" s="235"/>
      <c r="M907" s="236"/>
      <c r="N907" s="237"/>
      <c r="O907" s="237"/>
      <c r="P907" s="237"/>
      <c r="Q907" s="237"/>
      <c r="R907" s="237"/>
      <c r="S907" s="237"/>
      <c r="T907" s="23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39" t="s">
        <v>151</v>
      </c>
      <c r="AU907" s="239" t="s">
        <v>149</v>
      </c>
      <c r="AV907" s="13" t="s">
        <v>81</v>
      </c>
      <c r="AW907" s="13" t="s">
        <v>30</v>
      </c>
      <c r="AX907" s="13" t="s">
        <v>73</v>
      </c>
      <c r="AY907" s="239" t="s">
        <v>141</v>
      </c>
    </row>
    <row r="908" s="14" customFormat="1">
      <c r="A908" s="14"/>
      <c r="B908" s="240"/>
      <c r="C908" s="241"/>
      <c r="D908" s="231" t="s">
        <v>151</v>
      </c>
      <c r="E908" s="242" t="s">
        <v>1</v>
      </c>
      <c r="F908" s="243" t="s">
        <v>210</v>
      </c>
      <c r="G908" s="241"/>
      <c r="H908" s="244">
        <v>10</v>
      </c>
      <c r="I908" s="245"/>
      <c r="J908" s="241"/>
      <c r="K908" s="241"/>
      <c r="L908" s="246"/>
      <c r="M908" s="247"/>
      <c r="N908" s="248"/>
      <c r="O908" s="248"/>
      <c r="P908" s="248"/>
      <c r="Q908" s="248"/>
      <c r="R908" s="248"/>
      <c r="S908" s="248"/>
      <c r="T908" s="249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0" t="s">
        <v>151</v>
      </c>
      <c r="AU908" s="250" t="s">
        <v>149</v>
      </c>
      <c r="AV908" s="14" t="s">
        <v>149</v>
      </c>
      <c r="AW908" s="14" t="s">
        <v>30</v>
      </c>
      <c r="AX908" s="14" t="s">
        <v>73</v>
      </c>
      <c r="AY908" s="250" t="s">
        <v>141</v>
      </c>
    </row>
    <row r="909" s="13" customFormat="1">
      <c r="A909" s="13"/>
      <c r="B909" s="229"/>
      <c r="C909" s="230"/>
      <c r="D909" s="231" t="s">
        <v>151</v>
      </c>
      <c r="E909" s="232" t="s">
        <v>1</v>
      </c>
      <c r="F909" s="233" t="s">
        <v>1153</v>
      </c>
      <c r="G909" s="230"/>
      <c r="H909" s="232" t="s">
        <v>1</v>
      </c>
      <c r="I909" s="234"/>
      <c r="J909" s="230"/>
      <c r="K909" s="230"/>
      <c r="L909" s="235"/>
      <c r="M909" s="236"/>
      <c r="N909" s="237"/>
      <c r="O909" s="237"/>
      <c r="P909" s="237"/>
      <c r="Q909" s="237"/>
      <c r="R909" s="237"/>
      <c r="S909" s="237"/>
      <c r="T909" s="23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39" t="s">
        <v>151</v>
      </c>
      <c r="AU909" s="239" t="s">
        <v>149</v>
      </c>
      <c r="AV909" s="13" t="s">
        <v>81</v>
      </c>
      <c r="AW909" s="13" t="s">
        <v>30</v>
      </c>
      <c r="AX909" s="13" t="s">
        <v>73</v>
      </c>
      <c r="AY909" s="239" t="s">
        <v>141</v>
      </c>
    </row>
    <row r="910" s="13" customFormat="1">
      <c r="A910" s="13"/>
      <c r="B910" s="229"/>
      <c r="C910" s="230"/>
      <c r="D910" s="231" t="s">
        <v>151</v>
      </c>
      <c r="E910" s="232" t="s">
        <v>1</v>
      </c>
      <c r="F910" s="233" t="s">
        <v>225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151</v>
      </c>
      <c r="AU910" s="239" t="s">
        <v>149</v>
      </c>
      <c r="AV910" s="13" t="s">
        <v>81</v>
      </c>
      <c r="AW910" s="13" t="s">
        <v>30</v>
      </c>
      <c r="AX910" s="13" t="s">
        <v>73</v>
      </c>
      <c r="AY910" s="239" t="s">
        <v>141</v>
      </c>
    </row>
    <row r="911" s="14" customFormat="1">
      <c r="A911" s="14"/>
      <c r="B911" s="240"/>
      <c r="C911" s="241"/>
      <c r="D911" s="231" t="s">
        <v>151</v>
      </c>
      <c r="E911" s="242" t="s">
        <v>1</v>
      </c>
      <c r="F911" s="243" t="s">
        <v>157</v>
      </c>
      <c r="G911" s="241"/>
      <c r="H911" s="244">
        <v>8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151</v>
      </c>
      <c r="AU911" s="250" t="s">
        <v>149</v>
      </c>
      <c r="AV911" s="14" t="s">
        <v>149</v>
      </c>
      <c r="AW911" s="14" t="s">
        <v>30</v>
      </c>
      <c r="AX911" s="14" t="s">
        <v>73</v>
      </c>
      <c r="AY911" s="250" t="s">
        <v>141</v>
      </c>
    </row>
    <row r="912" s="13" customFormat="1">
      <c r="A912" s="13"/>
      <c r="B912" s="229"/>
      <c r="C912" s="230"/>
      <c r="D912" s="231" t="s">
        <v>151</v>
      </c>
      <c r="E912" s="232" t="s">
        <v>1</v>
      </c>
      <c r="F912" s="233" t="s">
        <v>235</v>
      </c>
      <c r="G912" s="230"/>
      <c r="H912" s="232" t="s">
        <v>1</v>
      </c>
      <c r="I912" s="234"/>
      <c r="J912" s="230"/>
      <c r="K912" s="230"/>
      <c r="L912" s="235"/>
      <c r="M912" s="236"/>
      <c r="N912" s="237"/>
      <c r="O912" s="237"/>
      <c r="P912" s="237"/>
      <c r="Q912" s="237"/>
      <c r="R912" s="237"/>
      <c r="S912" s="237"/>
      <c r="T912" s="23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9" t="s">
        <v>151</v>
      </c>
      <c r="AU912" s="239" t="s">
        <v>149</v>
      </c>
      <c r="AV912" s="13" t="s">
        <v>81</v>
      </c>
      <c r="AW912" s="13" t="s">
        <v>30</v>
      </c>
      <c r="AX912" s="13" t="s">
        <v>73</v>
      </c>
      <c r="AY912" s="239" t="s">
        <v>141</v>
      </c>
    </row>
    <row r="913" s="14" customFormat="1">
      <c r="A913" s="14"/>
      <c r="B913" s="240"/>
      <c r="C913" s="241"/>
      <c r="D913" s="231" t="s">
        <v>151</v>
      </c>
      <c r="E913" s="242" t="s">
        <v>1</v>
      </c>
      <c r="F913" s="243" t="s">
        <v>318</v>
      </c>
      <c r="G913" s="241"/>
      <c r="H913" s="244">
        <v>26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151</v>
      </c>
      <c r="AU913" s="250" t="s">
        <v>149</v>
      </c>
      <c r="AV913" s="14" t="s">
        <v>149</v>
      </c>
      <c r="AW913" s="14" t="s">
        <v>30</v>
      </c>
      <c r="AX913" s="14" t="s">
        <v>73</v>
      </c>
      <c r="AY913" s="250" t="s">
        <v>141</v>
      </c>
    </row>
    <row r="914" s="13" customFormat="1">
      <c r="A914" s="13"/>
      <c r="B914" s="229"/>
      <c r="C914" s="230"/>
      <c r="D914" s="231" t="s">
        <v>151</v>
      </c>
      <c r="E914" s="232" t="s">
        <v>1</v>
      </c>
      <c r="F914" s="233" t="s">
        <v>1154</v>
      </c>
      <c r="G914" s="230"/>
      <c r="H914" s="232" t="s">
        <v>1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9" t="s">
        <v>151</v>
      </c>
      <c r="AU914" s="239" t="s">
        <v>149</v>
      </c>
      <c r="AV914" s="13" t="s">
        <v>81</v>
      </c>
      <c r="AW914" s="13" t="s">
        <v>30</v>
      </c>
      <c r="AX914" s="13" t="s">
        <v>73</v>
      </c>
      <c r="AY914" s="239" t="s">
        <v>141</v>
      </c>
    </row>
    <row r="915" s="14" customFormat="1">
      <c r="A915" s="14"/>
      <c r="B915" s="240"/>
      <c r="C915" s="241"/>
      <c r="D915" s="231" t="s">
        <v>151</v>
      </c>
      <c r="E915" s="242" t="s">
        <v>1</v>
      </c>
      <c r="F915" s="243" t="s">
        <v>274</v>
      </c>
      <c r="G915" s="241"/>
      <c r="H915" s="244">
        <v>18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0" t="s">
        <v>151</v>
      </c>
      <c r="AU915" s="250" t="s">
        <v>149</v>
      </c>
      <c r="AV915" s="14" t="s">
        <v>149</v>
      </c>
      <c r="AW915" s="14" t="s">
        <v>30</v>
      </c>
      <c r="AX915" s="14" t="s">
        <v>73</v>
      </c>
      <c r="AY915" s="250" t="s">
        <v>141</v>
      </c>
    </row>
    <row r="916" s="13" customFormat="1">
      <c r="A916" s="13"/>
      <c r="B916" s="229"/>
      <c r="C916" s="230"/>
      <c r="D916" s="231" t="s">
        <v>151</v>
      </c>
      <c r="E916" s="232" t="s">
        <v>1</v>
      </c>
      <c r="F916" s="233" t="s">
        <v>1155</v>
      </c>
      <c r="G916" s="230"/>
      <c r="H916" s="232" t="s">
        <v>1</v>
      </c>
      <c r="I916" s="234"/>
      <c r="J916" s="230"/>
      <c r="K916" s="230"/>
      <c r="L916" s="235"/>
      <c r="M916" s="236"/>
      <c r="N916" s="237"/>
      <c r="O916" s="237"/>
      <c r="P916" s="237"/>
      <c r="Q916" s="237"/>
      <c r="R916" s="237"/>
      <c r="S916" s="237"/>
      <c r="T916" s="23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39" t="s">
        <v>151</v>
      </c>
      <c r="AU916" s="239" t="s">
        <v>149</v>
      </c>
      <c r="AV916" s="13" t="s">
        <v>81</v>
      </c>
      <c r="AW916" s="13" t="s">
        <v>30</v>
      </c>
      <c r="AX916" s="13" t="s">
        <v>73</v>
      </c>
      <c r="AY916" s="239" t="s">
        <v>141</v>
      </c>
    </row>
    <row r="917" s="13" customFormat="1">
      <c r="A917" s="13"/>
      <c r="B917" s="229"/>
      <c r="C917" s="230"/>
      <c r="D917" s="231" t="s">
        <v>151</v>
      </c>
      <c r="E917" s="232" t="s">
        <v>1</v>
      </c>
      <c r="F917" s="233" t="s">
        <v>231</v>
      </c>
      <c r="G917" s="230"/>
      <c r="H917" s="232" t="s">
        <v>1</v>
      </c>
      <c r="I917" s="234"/>
      <c r="J917" s="230"/>
      <c r="K917" s="230"/>
      <c r="L917" s="235"/>
      <c r="M917" s="236"/>
      <c r="N917" s="237"/>
      <c r="O917" s="237"/>
      <c r="P917" s="237"/>
      <c r="Q917" s="237"/>
      <c r="R917" s="237"/>
      <c r="S917" s="237"/>
      <c r="T917" s="23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39" t="s">
        <v>151</v>
      </c>
      <c r="AU917" s="239" t="s">
        <v>149</v>
      </c>
      <c r="AV917" s="13" t="s">
        <v>81</v>
      </c>
      <c r="AW917" s="13" t="s">
        <v>30</v>
      </c>
      <c r="AX917" s="13" t="s">
        <v>73</v>
      </c>
      <c r="AY917" s="239" t="s">
        <v>141</v>
      </c>
    </row>
    <row r="918" s="14" customFormat="1">
      <c r="A918" s="14"/>
      <c r="B918" s="240"/>
      <c r="C918" s="241"/>
      <c r="D918" s="231" t="s">
        <v>151</v>
      </c>
      <c r="E918" s="242" t="s">
        <v>1</v>
      </c>
      <c r="F918" s="243" t="s">
        <v>270</v>
      </c>
      <c r="G918" s="241"/>
      <c r="H918" s="244">
        <v>17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151</v>
      </c>
      <c r="AU918" s="250" t="s">
        <v>149</v>
      </c>
      <c r="AV918" s="14" t="s">
        <v>149</v>
      </c>
      <c r="AW918" s="14" t="s">
        <v>30</v>
      </c>
      <c r="AX918" s="14" t="s">
        <v>73</v>
      </c>
      <c r="AY918" s="250" t="s">
        <v>141</v>
      </c>
    </row>
    <row r="919" s="13" customFormat="1">
      <c r="A919" s="13"/>
      <c r="B919" s="229"/>
      <c r="C919" s="230"/>
      <c r="D919" s="231" t="s">
        <v>151</v>
      </c>
      <c r="E919" s="232" t="s">
        <v>1</v>
      </c>
      <c r="F919" s="233" t="s">
        <v>279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151</v>
      </c>
      <c r="AU919" s="239" t="s">
        <v>149</v>
      </c>
      <c r="AV919" s="13" t="s">
        <v>81</v>
      </c>
      <c r="AW919" s="13" t="s">
        <v>30</v>
      </c>
      <c r="AX919" s="13" t="s">
        <v>73</v>
      </c>
      <c r="AY919" s="239" t="s">
        <v>141</v>
      </c>
    </row>
    <row r="920" s="14" customFormat="1">
      <c r="A920" s="14"/>
      <c r="B920" s="240"/>
      <c r="C920" s="241"/>
      <c r="D920" s="231" t="s">
        <v>151</v>
      </c>
      <c r="E920" s="242" t="s">
        <v>1</v>
      </c>
      <c r="F920" s="243" t="s">
        <v>249</v>
      </c>
      <c r="G920" s="241"/>
      <c r="H920" s="244">
        <v>14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151</v>
      </c>
      <c r="AU920" s="250" t="s">
        <v>149</v>
      </c>
      <c r="AV920" s="14" t="s">
        <v>149</v>
      </c>
      <c r="AW920" s="14" t="s">
        <v>30</v>
      </c>
      <c r="AX920" s="14" t="s">
        <v>73</v>
      </c>
      <c r="AY920" s="250" t="s">
        <v>141</v>
      </c>
    </row>
    <row r="921" s="13" customFormat="1">
      <c r="A921" s="13"/>
      <c r="B921" s="229"/>
      <c r="C921" s="230"/>
      <c r="D921" s="231" t="s">
        <v>151</v>
      </c>
      <c r="E921" s="232" t="s">
        <v>1</v>
      </c>
      <c r="F921" s="233" t="s">
        <v>227</v>
      </c>
      <c r="G921" s="230"/>
      <c r="H921" s="232" t="s">
        <v>1</v>
      </c>
      <c r="I921" s="234"/>
      <c r="J921" s="230"/>
      <c r="K921" s="230"/>
      <c r="L921" s="235"/>
      <c r="M921" s="236"/>
      <c r="N921" s="237"/>
      <c r="O921" s="237"/>
      <c r="P921" s="237"/>
      <c r="Q921" s="237"/>
      <c r="R921" s="237"/>
      <c r="S921" s="237"/>
      <c r="T921" s="23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39" t="s">
        <v>151</v>
      </c>
      <c r="AU921" s="239" t="s">
        <v>149</v>
      </c>
      <c r="AV921" s="13" t="s">
        <v>81</v>
      </c>
      <c r="AW921" s="13" t="s">
        <v>30</v>
      </c>
      <c r="AX921" s="13" t="s">
        <v>73</v>
      </c>
      <c r="AY921" s="239" t="s">
        <v>141</v>
      </c>
    </row>
    <row r="922" s="14" customFormat="1">
      <c r="A922" s="14"/>
      <c r="B922" s="240"/>
      <c r="C922" s="241"/>
      <c r="D922" s="231" t="s">
        <v>151</v>
      </c>
      <c r="E922" s="242" t="s">
        <v>1</v>
      </c>
      <c r="F922" s="243" t="s">
        <v>179</v>
      </c>
      <c r="G922" s="241"/>
      <c r="H922" s="244">
        <v>6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151</v>
      </c>
      <c r="AU922" s="250" t="s">
        <v>149</v>
      </c>
      <c r="AV922" s="14" t="s">
        <v>149</v>
      </c>
      <c r="AW922" s="14" t="s">
        <v>30</v>
      </c>
      <c r="AX922" s="14" t="s">
        <v>73</v>
      </c>
      <c r="AY922" s="250" t="s">
        <v>141</v>
      </c>
    </row>
    <row r="923" s="15" customFormat="1">
      <c r="A923" s="15"/>
      <c r="B923" s="262"/>
      <c r="C923" s="263"/>
      <c r="D923" s="231" t="s">
        <v>151</v>
      </c>
      <c r="E923" s="264" t="s">
        <v>1</v>
      </c>
      <c r="F923" s="265" t="s">
        <v>173</v>
      </c>
      <c r="G923" s="263"/>
      <c r="H923" s="266">
        <v>155</v>
      </c>
      <c r="I923" s="267"/>
      <c r="J923" s="263"/>
      <c r="K923" s="263"/>
      <c r="L923" s="268"/>
      <c r="M923" s="269"/>
      <c r="N923" s="270"/>
      <c r="O923" s="270"/>
      <c r="P923" s="270"/>
      <c r="Q923" s="270"/>
      <c r="R923" s="270"/>
      <c r="S923" s="270"/>
      <c r="T923" s="271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T923" s="272" t="s">
        <v>151</v>
      </c>
      <c r="AU923" s="272" t="s">
        <v>149</v>
      </c>
      <c r="AV923" s="15" t="s">
        <v>148</v>
      </c>
      <c r="AW923" s="15" t="s">
        <v>30</v>
      </c>
      <c r="AX923" s="15" t="s">
        <v>81</v>
      </c>
      <c r="AY923" s="272" t="s">
        <v>141</v>
      </c>
    </row>
    <row r="924" s="14" customFormat="1">
      <c r="A924" s="14"/>
      <c r="B924" s="240"/>
      <c r="C924" s="241"/>
      <c r="D924" s="231" t="s">
        <v>151</v>
      </c>
      <c r="E924" s="241"/>
      <c r="F924" s="243" t="s">
        <v>1156</v>
      </c>
      <c r="G924" s="241"/>
      <c r="H924" s="244">
        <v>186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151</v>
      </c>
      <c r="AU924" s="250" t="s">
        <v>149</v>
      </c>
      <c r="AV924" s="14" t="s">
        <v>149</v>
      </c>
      <c r="AW924" s="14" t="s">
        <v>4</v>
      </c>
      <c r="AX924" s="14" t="s">
        <v>81</v>
      </c>
      <c r="AY924" s="250" t="s">
        <v>141</v>
      </c>
    </row>
    <row r="925" s="2" customFormat="1" ht="24.15" customHeight="1">
      <c r="A925" s="38"/>
      <c r="B925" s="39"/>
      <c r="C925" s="215" t="s">
        <v>1157</v>
      </c>
      <c r="D925" s="215" t="s">
        <v>144</v>
      </c>
      <c r="E925" s="216" t="s">
        <v>1158</v>
      </c>
      <c r="F925" s="217" t="s">
        <v>1159</v>
      </c>
      <c r="G925" s="218" t="s">
        <v>177</v>
      </c>
      <c r="H925" s="219">
        <v>10</v>
      </c>
      <c r="I925" s="220"/>
      <c r="J925" s="221">
        <f>ROUND(I925*H925,2)</f>
        <v>0</v>
      </c>
      <c r="K925" s="222"/>
      <c r="L925" s="44"/>
      <c r="M925" s="223" t="s">
        <v>1</v>
      </c>
      <c r="N925" s="224" t="s">
        <v>39</v>
      </c>
      <c r="O925" s="91"/>
      <c r="P925" s="225">
        <f>O925*H925</f>
        <v>0</v>
      </c>
      <c r="Q925" s="225">
        <v>0</v>
      </c>
      <c r="R925" s="225">
        <f>Q925*H925</f>
        <v>0</v>
      </c>
      <c r="S925" s="225">
        <v>0</v>
      </c>
      <c r="T925" s="226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27" t="s">
        <v>265</v>
      </c>
      <c r="AT925" s="227" t="s">
        <v>144</v>
      </c>
      <c r="AU925" s="227" t="s">
        <v>149</v>
      </c>
      <c r="AY925" s="17" t="s">
        <v>141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17" t="s">
        <v>149</v>
      </c>
      <c r="BK925" s="228">
        <f>ROUND(I925*H925,2)</f>
        <v>0</v>
      </c>
      <c r="BL925" s="17" t="s">
        <v>265</v>
      </c>
      <c r="BM925" s="227" t="s">
        <v>1160</v>
      </c>
    </row>
    <row r="926" s="13" customFormat="1">
      <c r="A926" s="13"/>
      <c r="B926" s="229"/>
      <c r="C926" s="230"/>
      <c r="D926" s="231" t="s">
        <v>151</v>
      </c>
      <c r="E926" s="232" t="s">
        <v>1</v>
      </c>
      <c r="F926" s="233" t="s">
        <v>1161</v>
      </c>
      <c r="G926" s="230"/>
      <c r="H926" s="232" t="s">
        <v>1</v>
      </c>
      <c r="I926" s="234"/>
      <c r="J926" s="230"/>
      <c r="K926" s="230"/>
      <c r="L926" s="235"/>
      <c r="M926" s="236"/>
      <c r="N926" s="237"/>
      <c r="O926" s="237"/>
      <c r="P926" s="237"/>
      <c r="Q926" s="237"/>
      <c r="R926" s="237"/>
      <c r="S926" s="237"/>
      <c r="T926" s="23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9" t="s">
        <v>151</v>
      </c>
      <c r="AU926" s="239" t="s">
        <v>149</v>
      </c>
      <c r="AV926" s="13" t="s">
        <v>81</v>
      </c>
      <c r="AW926" s="13" t="s">
        <v>30</v>
      </c>
      <c r="AX926" s="13" t="s">
        <v>73</v>
      </c>
      <c r="AY926" s="239" t="s">
        <v>141</v>
      </c>
    </row>
    <row r="927" s="14" customFormat="1">
      <c r="A927" s="14"/>
      <c r="B927" s="240"/>
      <c r="C927" s="241"/>
      <c r="D927" s="231" t="s">
        <v>151</v>
      </c>
      <c r="E927" s="242" t="s">
        <v>1</v>
      </c>
      <c r="F927" s="243" t="s">
        <v>210</v>
      </c>
      <c r="G927" s="241"/>
      <c r="H927" s="244">
        <v>10</v>
      </c>
      <c r="I927" s="245"/>
      <c r="J927" s="241"/>
      <c r="K927" s="241"/>
      <c r="L927" s="246"/>
      <c r="M927" s="247"/>
      <c r="N927" s="248"/>
      <c r="O927" s="248"/>
      <c r="P927" s="248"/>
      <c r="Q927" s="248"/>
      <c r="R927" s="248"/>
      <c r="S927" s="248"/>
      <c r="T927" s="249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0" t="s">
        <v>151</v>
      </c>
      <c r="AU927" s="250" t="s">
        <v>149</v>
      </c>
      <c r="AV927" s="14" t="s">
        <v>149</v>
      </c>
      <c r="AW927" s="14" t="s">
        <v>30</v>
      </c>
      <c r="AX927" s="14" t="s">
        <v>73</v>
      </c>
      <c r="AY927" s="250" t="s">
        <v>141</v>
      </c>
    </row>
    <row r="928" s="15" customFormat="1">
      <c r="A928" s="15"/>
      <c r="B928" s="262"/>
      <c r="C928" s="263"/>
      <c r="D928" s="231" t="s">
        <v>151</v>
      </c>
      <c r="E928" s="264" t="s">
        <v>1</v>
      </c>
      <c r="F928" s="265" t="s">
        <v>173</v>
      </c>
      <c r="G928" s="263"/>
      <c r="H928" s="266">
        <v>10</v>
      </c>
      <c r="I928" s="267"/>
      <c r="J928" s="263"/>
      <c r="K928" s="263"/>
      <c r="L928" s="268"/>
      <c r="M928" s="269"/>
      <c r="N928" s="270"/>
      <c r="O928" s="270"/>
      <c r="P928" s="270"/>
      <c r="Q928" s="270"/>
      <c r="R928" s="270"/>
      <c r="S928" s="270"/>
      <c r="T928" s="271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72" t="s">
        <v>151</v>
      </c>
      <c r="AU928" s="272" t="s">
        <v>149</v>
      </c>
      <c r="AV928" s="15" t="s">
        <v>148</v>
      </c>
      <c r="AW928" s="15" t="s">
        <v>30</v>
      </c>
      <c r="AX928" s="15" t="s">
        <v>81</v>
      </c>
      <c r="AY928" s="272" t="s">
        <v>141</v>
      </c>
    </row>
    <row r="929" s="2" customFormat="1" ht="24.15" customHeight="1">
      <c r="A929" s="38"/>
      <c r="B929" s="39"/>
      <c r="C929" s="251" t="s">
        <v>1162</v>
      </c>
      <c r="D929" s="251" t="s">
        <v>154</v>
      </c>
      <c r="E929" s="252" t="s">
        <v>1163</v>
      </c>
      <c r="F929" s="253" t="s">
        <v>1164</v>
      </c>
      <c r="G929" s="254" t="s">
        <v>177</v>
      </c>
      <c r="H929" s="255">
        <v>12</v>
      </c>
      <c r="I929" s="256"/>
      <c r="J929" s="257">
        <f>ROUND(I929*H929,2)</f>
        <v>0</v>
      </c>
      <c r="K929" s="258"/>
      <c r="L929" s="259"/>
      <c r="M929" s="260" t="s">
        <v>1</v>
      </c>
      <c r="N929" s="261" t="s">
        <v>39</v>
      </c>
      <c r="O929" s="91"/>
      <c r="P929" s="225">
        <f>O929*H929</f>
        <v>0</v>
      </c>
      <c r="Q929" s="225">
        <v>0.00025000000000000001</v>
      </c>
      <c r="R929" s="225">
        <f>Q929*H929</f>
        <v>0.0030000000000000001</v>
      </c>
      <c r="S929" s="225">
        <v>0</v>
      </c>
      <c r="T929" s="226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27" t="s">
        <v>348</v>
      </c>
      <c r="AT929" s="227" t="s">
        <v>154</v>
      </c>
      <c r="AU929" s="227" t="s">
        <v>149</v>
      </c>
      <c r="AY929" s="17" t="s">
        <v>141</v>
      </c>
      <c r="BE929" s="228">
        <f>IF(N929="základní",J929,0)</f>
        <v>0</v>
      </c>
      <c r="BF929" s="228">
        <f>IF(N929="snížená",J929,0)</f>
        <v>0</v>
      </c>
      <c r="BG929" s="228">
        <f>IF(N929="zákl. přenesená",J929,0)</f>
        <v>0</v>
      </c>
      <c r="BH929" s="228">
        <f>IF(N929="sníž. přenesená",J929,0)</f>
        <v>0</v>
      </c>
      <c r="BI929" s="228">
        <f>IF(N929="nulová",J929,0)</f>
        <v>0</v>
      </c>
      <c r="BJ929" s="17" t="s">
        <v>149</v>
      </c>
      <c r="BK929" s="228">
        <f>ROUND(I929*H929,2)</f>
        <v>0</v>
      </c>
      <c r="BL929" s="17" t="s">
        <v>265</v>
      </c>
      <c r="BM929" s="227" t="s">
        <v>1165</v>
      </c>
    </row>
    <row r="930" s="14" customFormat="1">
      <c r="A930" s="14"/>
      <c r="B930" s="240"/>
      <c r="C930" s="241"/>
      <c r="D930" s="231" t="s">
        <v>151</v>
      </c>
      <c r="E930" s="242" t="s">
        <v>1</v>
      </c>
      <c r="F930" s="243" t="s">
        <v>210</v>
      </c>
      <c r="G930" s="241"/>
      <c r="H930" s="244">
        <v>10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151</v>
      </c>
      <c r="AU930" s="250" t="s">
        <v>149</v>
      </c>
      <c r="AV930" s="14" t="s">
        <v>149</v>
      </c>
      <c r="AW930" s="14" t="s">
        <v>30</v>
      </c>
      <c r="AX930" s="14" t="s">
        <v>81</v>
      </c>
      <c r="AY930" s="250" t="s">
        <v>141</v>
      </c>
    </row>
    <row r="931" s="14" customFormat="1">
      <c r="A931" s="14"/>
      <c r="B931" s="240"/>
      <c r="C931" s="241"/>
      <c r="D931" s="231" t="s">
        <v>151</v>
      </c>
      <c r="E931" s="241"/>
      <c r="F931" s="243" t="s">
        <v>1166</v>
      </c>
      <c r="G931" s="241"/>
      <c r="H931" s="244">
        <v>12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50" t="s">
        <v>151</v>
      </c>
      <c r="AU931" s="250" t="s">
        <v>149</v>
      </c>
      <c r="AV931" s="14" t="s">
        <v>149</v>
      </c>
      <c r="AW931" s="14" t="s">
        <v>4</v>
      </c>
      <c r="AX931" s="14" t="s">
        <v>81</v>
      </c>
      <c r="AY931" s="250" t="s">
        <v>141</v>
      </c>
    </row>
    <row r="932" s="2" customFormat="1" ht="24.15" customHeight="1">
      <c r="A932" s="38"/>
      <c r="B932" s="39"/>
      <c r="C932" s="215" t="s">
        <v>1167</v>
      </c>
      <c r="D932" s="215" t="s">
        <v>144</v>
      </c>
      <c r="E932" s="216" t="s">
        <v>1168</v>
      </c>
      <c r="F932" s="217" t="s">
        <v>1169</v>
      </c>
      <c r="G932" s="218" t="s">
        <v>177</v>
      </c>
      <c r="H932" s="219">
        <v>7</v>
      </c>
      <c r="I932" s="220"/>
      <c r="J932" s="221">
        <f>ROUND(I932*H932,2)</f>
        <v>0</v>
      </c>
      <c r="K932" s="222"/>
      <c r="L932" s="44"/>
      <c r="M932" s="223" t="s">
        <v>1</v>
      </c>
      <c r="N932" s="224" t="s">
        <v>39</v>
      </c>
      <c r="O932" s="91"/>
      <c r="P932" s="225">
        <f>O932*H932</f>
        <v>0</v>
      </c>
      <c r="Q932" s="225">
        <v>0</v>
      </c>
      <c r="R932" s="225">
        <f>Q932*H932</f>
        <v>0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265</v>
      </c>
      <c r="AT932" s="227" t="s">
        <v>144</v>
      </c>
      <c r="AU932" s="227" t="s">
        <v>149</v>
      </c>
      <c r="AY932" s="17" t="s">
        <v>141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149</v>
      </c>
      <c r="BK932" s="228">
        <f>ROUND(I932*H932,2)</f>
        <v>0</v>
      </c>
      <c r="BL932" s="17" t="s">
        <v>265</v>
      </c>
      <c r="BM932" s="227" t="s">
        <v>1170</v>
      </c>
    </row>
    <row r="933" s="13" customFormat="1">
      <c r="A933" s="13"/>
      <c r="B933" s="229"/>
      <c r="C933" s="230"/>
      <c r="D933" s="231" t="s">
        <v>151</v>
      </c>
      <c r="E933" s="232" t="s">
        <v>1</v>
      </c>
      <c r="F933" s="233" t="s">
        <v>1105</v>
      </c>
      <c r="G933" s="230"/>
      <c r="H933" s="232" t="s">
        <v>1</v>
      </c>
      <c r="I933" s="234"/>
      <c r="J933" s="230"/>
      <c r="K933" s="230"/>
      <c r="L933" s="235"/>
      <c r="M933" s="236"/>
      <c r="N933" s="237"/>
      <c r="O933" s="237"/>
      <c r="P933" s="237"/>
      <c r="Q933" s="237"/>
      <c r="R933" s="237"/>
      <c r="S933" s="237"/>
      <c r="T933" s="23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9" t="s">
        <v>151</v>
      </c>
      <c r="AU933" s="239" t="s">
        <v>149</v>
      </c>
      <c r="AV933" s="13" t="s">
        <v>81</v>
      </c>
      <c r="AW933" s="13" t="s">
        <v>30</v>
      </c>
      <c r="AX933" s="13" t="s">
        <v>73</v>
      </c>
      <c r="AY933" s="239" t="s">
        <v>141</v>
      </c>
    </row>
    <row r="934" s="14" customFormat="1">
      <c r="A934" s="14"/>
      <c r="B934" s="240"/>
      <c r="C934" s="241"/>
      <c r="D934" s="231" t="s">
        <v>151</v>
      </c>
      <c r="E934" s="242" t="s">
        <v>1</v>
      </c>
      <c r="F934" s="243" t="s">
        <v>186</v>
      </c>
      <c r="G934" s="241"/>
      <c r="H934" s="244">
        <v>7</v>
      </c>
      <c r="I934" s="245"/>
      <c r="J934" s="241"/>
      <c r="K934" s="241"/>
      <c r="L934" s="246"/>
      <c r="M934" s="247"/>
      <c r="N934" s="248"/>
      <c r="O934" s="248"/>
      <c r="P934" s="248"/>
      <c r="Q934" s="248"/>
      <c r="R934" s="248"/>
      <c r="S934" s="248"/>
      <c r="T934" s="249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0" t="s">
        <v>151</v>
      </c>
      <c r="AU934" s="250" t="s">
        <v>149</v>
      </c>
      <c r="AV934" s="14" t="s">
        <v>149</v>
      </c>
      <c r="AW934" s="14" t="s">
        <v>30</v>
      </c>
      <c r="AX934" s="14" t="s">
        <v>81</v>
      </c>
      <c r="AY934" s="250" t="s">
        <v>141</v>
      </c>
    </row>
    <row r="935" s="2" customFormat="1" ht="24.15" customHeight="1">
      <c r="A935" s="38"/>
      <c r="B935" s="39"/>
      <c r="C935" s="251" t="s">
        <v>1171</v>
      </c>
      <c r="D935" s="251" t="s">
        <v>154</v>
      </c>
      <c r="E935" s="252" t="s">
        <v>1172</v>
      </c>
      <c r="F935" s="253" t="s">
        <v>1173</v>
      </c>
      <c r="G935" s="254" t="s">
        <v>177</v>
      </c>
      <c r="H935" s="255">
        <v>8.0500000000000007</v>
      </c>
      <c r="I935" s="256"/>
      <c r="J935" s="257">
        <f>ROUND(I935*H935,2)</f>
        <v>0</v>
      </c>
      <c r="K935" s="258"/>
      <c r="L935" s="259"/>
      <c r="M935" s="260" t="s">
        <v>1</v>
      </c>
      <c r="N935" s="261" t="s">
        <v>39</v>
      </c>
      <c r="O935" s="91"/>
      <c r="P935" s="225">
        <f>O935*H935</f>
        <v>0</v>
      </c>
      <c r="Q935" s="225">
        <v>0.00052999999999999998</v>
      </c>
      <c r="R935" s="225">
        <f>Q935*H935</f>
        <v>0.0042665000000000003</v>
      </c>
      <c r="S935" s="225">
        <v>0</v>
      </c>
      <c r="T935" s="226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27" t="s">
        <v>348</v>
      </c>
      <c r="AT935" s="227" t="s">
        <v>154</v>
      </c>
      <c r="AU935" s="227" t="s">
        <v>149</v>
      </c>
      <c r="AY935" s="17" t="s">
        <v>141</v>
      </c>
      <c r="BE935" s="228">
        <f>IF(N935="základní",J935,0)</f>
        <v>0</v>
      </c>
      <c r="BF935" s="228">
        <f>IF(N935="snížená",J935,0)</f>
        <v>0</v>
      </c>
      <c r="BG935" s="228">
        <f>IF(N935="zákl. přenesená",J935,0)</f>
        <v>0</v>
      </c>
      <c r="BH935" s="228">
        <f>IF(N935="sníž. přenesená",J935,0)</f>
        <v>0</v>
      </c>
      <c r="BI935" s="228">
        <f>IF(N935="nulová",J935,0)</f>
        <v>0</v>
      </c>
      <c r="BJ935" s="17" t="s">
        <v>149</v>
      </c>
      <c r="BK935" s="228">
        <f>ROUND(I935*H935,2)</f>
        <v>0</v>
      </c>
      <c r="BL935" s="17" t="s">
        <v>265</v>
      </c>
      <c r="BM935" s="227" t="s">
        <v>1174</v>
      </c>
    </row>
    <row r="936" s="14" customFormat="1">
      <c r="A936" s="14"/>
      <c r="B936" s="240"/>
      <c r="C936" s="241"/>
      <c r="D936" s="231" t="s">
        <v>151</v>
      </c>
      <c r="E936" s="241"/>
      <c r="F936" s="243" t="s">
        <v>1175</v>
      </c>
      <c r="G936" s="241"/>
      <c r="H936" s="244">
        <v>8.0500000000000007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151</v>
      </c>
      <c r="AU936" s="250" t="s">
        <v>149</v>
      </c>
      <c r="AV936" s="14" t="s">
        <v>149</v>
      </c>
      <c r="AW936" s="14" t="s">
        <v>4</v>
      </c>
      <c r="AX936" s="14" t="s">
        <v>81</v>
      </c>
      <c r="AY936" s="250" t="s">
        <v>141</v>
      </c>
    </row>
    <row r="937" s="2" customFormat="1" ht="24.15" customHeight="1">
      <c r="A937" s="38"/>
      <c r="B937" s="39"/>
      <c r="C937" s="215" t="s">
        <v>1176</v>
      </c>
      <c r="D937" s="215" t="s">
        <v>144</v>
      </c>
      <c r="E937" s="216" t="s">
        <v>1177</v>
      </c>
      <c r="F937" s="217" t="s">
        <v>1178</v>
      </c>
      <c r="G937" s="218" t="s">
        <v>162</v>
      </c>
      <c r="H937" s="219">
        <v>55</v>
      </c>
      <c r="I937" s="220"/>
      <c r="J937" s="221">
        <f>ROUND(I937*H937,2)</f>
        <v>0</v>
      </c>
      <c r="K937" s="222"/>
      <c r="L937" s="44"/>
      <c r="M937" s="223" t="s">
        <v>1</v>
      </c>
      <c r="N937" s="224" t="s">
        <v>39</v>
      </c>
      <c r="O937" s="91"/>
      <c r="P937" s="225">
        <f>O937*H937</f>
        <v>0</v>
      </c>
      <c r="Q937" s="225">
        <v>0</v>
      </c>
      <c r="R937" s="225">
        <f>Q937*H937</f>
        <v>0</v>
      </c>
      <c r="S937" s="225">
        <v>0</v>
      </c>
      <c r="T937" s="226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7" t="s">
        <v>265</v>
      </c>
      <c r="AT937" s="227" t="s">
        <v>144</v>
      </c>
      <c r="AU937" s="227" t="s">
        <v>149</v>
      </c>
      <c r="AY937" s="17" t="s">
        <v>141</v>
      </c>
      <c r="BE937" s="228">
        <f>IF(N937="základní",J937,0)</f>
        <v>0</v>
      </c>
      <c r="BF937" s="228">
        <f>IF(N937="snížená",J937,0)</f>
        <v>0</v>
      </c>
      <c r="BG937" s="228">
        <f>IF(N937="zákl. přenesená",J937,0)</f>
        <v>0</v>
      </c>
      <c r="BH937" s="228">
        <f>IF(N937="sníž. přenesená",J937,0)</f>
        <v>0</v>
      </c>
      <c r="BI937" s="228">
        <f>IF(N937="nulová",J937,0)</f>
        <v>0</v>
      </c>
      <c r="BJ937" s="17" t="s">
        <v>149</v>
      </c>
      <c r="BK937" s="228">
        <f>ROUND(I937*H937,2)</f>
        <v>0</v>
      </c>
      <c r="BL937" s="17" t="s">
        <v>265</v>
      </c>
      <c r="BM937" s="227" t="s">
        <v>1179</v>
      </c>
    </row>
    <row r="938" s="2" customFormat="1" ht="24.15" customHeight="1">
      <c r="A938" s="38"/>
      <c r="B938" s="39"/>
      <c r="C938" s="215" t="s">
        <v>1180</v>
      </c>
      <c r="D938" s="215" t="s">
        <v>144</v>
      </c>
      <c r="E938" s="216" t="s">
        <v>1181</v>
      </c>
      <c r="F938" s="217" t="s">
        <v>1182</v>
      </c>
      <c r="G938" s="218" t="s">
        <v>162</v>
      </c>
      <c r="H938" s="219">
        <v>15</v>
      </c>
      <c r="I938" s="220"/>
      <c r="J938" s="221">
        <f>ROUND(I938*H938,2)</f>
        <v>0</v>
      </c>
      <c r="K938" s="222"/>
      <c r="L938" s="44"/>
      <c r="M938" s="223" t="s">
        <v>1</v>
      </c>
      <c r="N938" s="224" t="s">
        <v>39</v>
      </c>
      <c r="O938" s="91"/>
      <c r="P938" s="225">
        <f>O938*H938</f>
        <v>0</v>
      </c>
      <c r="Q938" s="225">
        <v>0</v>
      </c>
      <c r="R938" s="225">
        <f>Q938*H938</f>
        <v>0</v>
      </c>
      <c r="S938" s="225">
        <v>0</v>
      </c>
      <c r="T938" s="226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27" t="s">
        <v>265</v>
      </c>
      <c r="AT938" s="227" t="s">
        <v>144</v>
      </c>
      <c r="AU938" s="227" t="s">
        <v>149</v>
      </c>
      <c r="AY938" s="17" t="s">
        <v>141</v>
      </c>
      <c r="BE938" s="228">
        <f>IF(N938="základní",J938,0)</f>
        <v>0</v>
      </c>
      <c r="BF938" s="228">
        <f>IF(N938="snížená",J938,0)</f>
        <v>0</v>
      </c>
      <c r="BG938" s="228">
        <f>IF(N938="zákl. přenesená",J938,0)</f>
        <v>0</v>
      </c>
      <c r="BH938" s="228">
        <f>IF(N938="sníž. přenesená",J938,0)</f>
        <v>0</v>
      </c>
      <c r="BI938" s="228">
        <f>IF(N938="nulová",J938,0)</f>
        <v>0</v>
      </c>
      <c r="BJ938" s="17" t="s">
        <v>149</v>
      </c>
      <c r="BK938" s="228">
        <f>ROUND(I938*H938,2)</f>
        <v>0</v>
      </c>
      <c r="BL938" s="17" t="s">
        <v>265</v>
      </c>
      <c r="BM938" s="227" t="s">
        <v>1183</v>
      </c>
    </row>
    <row r="939" s="14" customFormat="1">
      <c r="A939" s="14"/>
      <c r="B939" s="240"/>
      <c r="C939" s="241"/>
      <c r="D939" s="231" t="s">
        <v>151</v>
      </c>
      <c r="E939" s="242" t="s">
        <v>1</v>
      </c>
      <c r="F939" s="243" t="s">
        <v>259</v>
      </c>
      <c r="G939" s="241"/>
      <c r="H939" s="244">
        <v>15</v>
      </c>
      <c r="I939" s="245"/>
      <c r="J939" s="241"/>
      <c r="K939" s="241"/>
      <c r="L939" s="246"/>
      <c r="M939" s="247"/>
      <c r="N939" s="248"/>
      <c r="O939" s="248"/>
      <c r="P939" s="248"/>
      <c r="Q939" s="248"/>
      <c r="R939" s="248"/>
      <c r="S939" s="248"/>
      <c r="T939" s="249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50" t="s">
        <v>151</v>
      </c>
      <c r="AU939" s="250" t="s">
        <v>149</v>
      </c>
      <c r="AV939" s="14" t="s">
        <v>149</v>
      </c>
      <c r="AW939" s="14" t="s">
        <v>30</v>
      </c>
      <c r="AX939" s="14" t="s">
        <v>81</v>
      </c>
      <c r="AY939" s="250" t="s">
        <v>141</v>
      </c>
    </row>
    <row r="940" s="2" customFormat="1" ht="21.75" customHeight="1">
      <c r="A940" s="38"/>
      <c r="B940" s="39"/>
      <c r="C940" s="215" t="s">
        <v>1184</v>
      </c>
      <c r="D940" s="215" t="s">
        <v>144</v>
      </c>
      <c r="E940" s="216" t="s">
        <v>1185</v>
      </c>
      <c r="F940" s="217" t="s">
        <v>1186</v>
      </c>
      <c r="G940" s="218" t="s">
        <v>162</v>
      </c>
      <c r="H940" s="219">
        <v>38</v>
      </c>
      <c r="I940" s="220"/>
      <c r="J940" s="221">
        <f>ROUND(I940*H940,2)</f>
        <v>0</v>
      </c>
      <c r="K940" s="222"/>
      <c r="L940" s="44"/>
      <c r="M940" s="223" t="s">
        <v>1</v>
      </c>
      <c r="N940" s="224" t="s">
        <v>39</v>
      </c>
      <c r="O940" s="91"/>
      <c r="P940" s="225">
        <f>O940*H940</f>
        <v>0</v>
      </c>
      <c r="Q940" s="225">
        <v>0</v>
      </c>
      <c r="R940" s="225">
        <f>Q940*H940</f>
        <v>0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265</v>
      </c>
      <c r="AT940" s="227" t="s">
        <v>144</v>
      </c>
      <c r="AU940" s="227" t="s">
        <v>149</v>
      </c>
      <c r="AY940" s="17" t="s">
        <v>141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149</v>
      </c>
      <c r="BK940" s="228">
        <f>ROUND(I940*H940,2)</f>
        <v>0</v>
      </c>
      <c r="BL940" s="17" t="s">
        <v>265</v>
      </c>
      <c r="BM940" s="227" t="s">
        <v>1187</v>
      </c>
    </row>
    <row r="941" s="2" customFormat="1" ht="24.15" customHeight="1">
      <c r="A941" s="38"/>
      <c r="B941" s="39"/>
      <c r="C941" s="215" t="s">
        <v>1188</v>
      </c>
      <c r="D941" s="215" t="s">
        <v>144</v>
      </c>
      <c r="E941" s="216" t="s">
        <v>1189</v>
      </c>
      <c r="F941" s="217" t="s">
        <v>1190</v>
      </c>
      <c r="G941" s="218" t="s">
        <v>162</v>
      </c>
      <c r="H941" s="219">
        <v>1</v>
      </c>
      <c r="I941" s="220"/>
      <c r="J941" s="221">
        <f>ROUND(I941*H941,2)</f>
        <v>0</v>
      </c>
      <c r="K941" s="222"/>
      <c r="L941" s="44"/>
      <c r="M941" s="223" t="s">
        <v>1</v>
      </c>
      <c r="N941" s="224" t="s">
        <v>39</v>
      </c>
      <c r="O941" s="91"/>
      <c r="P941" s="225">
        <f>O941*H941</f>
        <v>0</v>
      </c>
      <c r="Q941" s="225">
        <v>0</v>
      </c>
      <c r="R941" s="225">
        <f>Q941*H941</f>
        <v>0</v>
      </c>
      <c r="S941" s="225">
        <v>0</v>
      </c>
      <c r="T941" s="226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27" t="s">
        <v>265</v>
      </c>
      <c r="AT941" s="227" t="s">
        <v>144</v>
      </c>
      <c r="AU941" s="227" t="s">
        <v>149</v>
      </c>
      <c r="AY941" s="17" t="s">
        <v>141</v>
      </c>
      <c r="BE941" s="228">
        <f>IF(N941="základní",J941,0)</f>
        <v>0</v>
      </c>
      <c r="BF941" s="228">
        <f>IF(N941="snížená",J941,0)</f>
        <v>0</v>
      </c>
      <c r="BG941" s="228">
        <f>IF(N941="zákl. přenesená",J941,0)</f>
        <v>0</v>
      </c>
      <c r="BH941" s="228">
        <f>IF(N941="sníž. přenesená",J941,0)</f>
        <v>0</v>
      </c>
      <c r="BI941" s="228">
        <f>IF(N941="nulová",J941,0)</f>
        <v>0</v>
      </c>
      <c r="BJ941" s="17" t="s">
        <v>149</v>
      </c>
      <c r="BK941" s="228">
        <f>ROUND(I941*H941,2)</f>
        <v>0</v>
      </c>
      <c r="BL941" s="17" t="s">
        <v>265</v>
      </c>
      <c r="BM941" s="227" t="s">
        <v>1191</v>
      </c>
    </row>
    <row r="942" s="2" customFormat="1" ht="24.15" customHeight="1">
      <c r="A942" s="38"/>
      <c r="B942" s="39"/>
      <c r="C942" s="251" t="s">
        <v>1192</v>
      </c>
      <c r="D942" s="251" t="s">
        <v>154</v>
      </c>
      <c r="E942" s="252" t="s">
        <v>1193</v>
      </c>
      <c r="F942" s="253" t="s">
        <v>1194</v>
      </c>
      <c r="G942" s="254" t="s">
        <v>162</v>
      </c>
      <c r="H942" s="255">
        <v>1</v>
      </c>
      <c r="I942" s="256"/>
      <c r="J942" s="257">
        <f>ROUND(I942*H942,2)</f>
        <v>0</v>
      </c>
      <c r="K942" s="258"/>
      <c r="L942" s="259"/>
      <c r="M942" s="260" t="s">
        <v>1</v>
      </c>
      <c r="N942" s="261" t="s">
        <v>39</v>
      </c>
      <c r="O942" s="91"/>
      <c r="P942" s="225">
        <f>O942*H942</f>
        <v>0</v>
      </c>
      <c r="Q942" s="225">
        <v>0.0016199999999999999</v>
      </c>
      <c r="R942" s="225">
        <f>Q942*H942</f>
        <v>0.0016199999999999999</v>
      </c>
      <c r="S942" s="225">
        <v>0</v>
      </c>
      <c r="T942" s="226">
        <f>S942*H942</f>
        <v>0</v>
      </c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R942" s="227" t="s">
        <v>348</v>
      </c>
      <c r="AT942" s="227" t="s">
        <v>154</v>
      </c>
      <c r="AU942" s="227" t="s">
        <v>149</v>
      </c>
      <c r="AY942" s="17" t="s">
        <v>141</v>
      </c>
      <c r="BE942" s="228">
        <f>IF(N942="základní",J942,0)</f>
        <v>0</v>
      </c>
      <c r="BF942" s="228">
        <f>IF(N942="snížená",J942,0)</f>
        <v>0</v>
      </c>
      <c r="BG942" s="228">
        <f>IF(N942="zákl. přenesená",J942,0)</f>
        <v>0</v>
      </c>
      <c r="BH942" s="228">
        <f>IF(N942="sníž. přenesená",J942,0)</f>
        <v>0</v>
      </c>
      <c r="BI942" s="228">
        <f>IF(N942="nulová",J942,0)</f>
        <v>0</v>
      </c>
      <c r="BJ942" s="17" t="s">
        <v>149</v>
      </c>
      <c r="BK942" s="228">
        <f>ROUND(I942*H942,2)</f>
        <v>0</v>
      </c>
      <c r="BL942" s="17" t="s">
        <v>265</v>
      </c>
      <c r="BM942" s="227" t="s">
        <v>1195</v>
      </c>
    </row>
    <row r="943" s="2" customFormat="1" ht="24.15" customHeight="1">
      <c r="A943" s="38"/>
      <c r="B943" s="39"/>
      <c r="C943" s="215" t="s">
        <v>1196</v>
      </c>
      <c r="D943" s="215" t="s">
        <v>144</v>
      </c>
      <c r="E943" s="216" t="s">
        <v>1197</v>
      </c>
      <c r="F943" s="217" t="s">
        <v>1198</v>
      </c>
      <c r="G943" s="218" t="s">
        <v>162</v>
      </c>
      <c r="H943" s="219">
        <v>1</v>
      </c>
      <c r="I943" s="220"/>
      <c r="J943" s="221">
        <f>ROUND(I943*H943,2)</f>
        <v>0</v>
      </c>
      <c r="K943" s="222"/>
      <c r="L943" s="44"/>
      <c r="M943" s="223" t="s">
        <v>1</v>
      </c>
      <c r="N943" s="224" t="s">
        <v>39</v>
      </c>
      <c r="O943" s="91"/>
      <c r="P943" s="225">
        <f>O943*H943</f>
        <v>0</v>
      </c>
      <c r="Q943" s="225">
        <v>0</v>
      </c>
      <c r="R943" s="225">
        <f>Q943*H943</f>
        <v>0</v>
      </c>
      <c r="S943" s="225">
        <v>0.014999999999999999</v>
      </c>
      <c r="T943" s="226">
        <f>S943*H943</f>
        <v>0.014999999999999999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7" t="s">
        <v>265</v>
      </c>
      <c r="AT943" s="227" t="s">
        <v>144</v>
      </c>
      <c r="AU943" s="227" t="s">
        <v>149</v>
      </c>
      <c r="AY943" s="17" t="s">
        <v>141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17" t="s">
        <v>149</v>
      </c>
      <c r="BK943" s="228">
        <f>ROUND(I943*H943,2)</f>
        <v>0</v>
      </c>
      <c r="BL943" s="17" t="s">
        <v>265</v>
      </c>
      <c r="BM943" s="227" t="s">
        <v>1199</v>
      </c>
    </row>
    <row r="944" s="2" customFormat="1" ht="24.15" customHeight="1">
      <c r="A944" s="38"/>
      <c r="B944" s="39"/>
      <c r="C944" s="215" t="s">
        <v>1200</v>
      </c>
      <c r="D944" s="215" t="s">
        <v>144</v>
      </c>
      <c r="E944" s="216" t="s">
        <v>1201</v>
      </c>
      <c r="F944" s="217" t="s">
        <v>1202</v>
      </c>
      <c r="G944" s="218" t="s">
        <v>162</v>
      </c>
      <c r="H944" s="219">
        <v>7</v>
      </c>
      <c r="I944" s="220"/>
      <c r="J944" s="221">
        <f>ROUND(I944*H944,2)</f>
        <v>0</v>
      </c>
      <c r="K944" s="222"/>
      <c r="L944" s="44"/>
      <c r="M944" s="223" t="s">
        <v>1</v>
      </c>
      <c r="N944" s="224" t="s">
        <v>39</v>
      </c>
      <c r="O944" s="91"/>
      <c r="P944" s="225">
        <f>O944*H944</f>
        <v>0</v>
      </c>
      <c r="Q944" s="225">
        <v>0</v>
      </c>
      <c r="R944" s="225">
        <f>Q944*H944</f>
        <v>0</v>
      </c>
      <c r="S944" s="225">
        <v>0.00023000000000000001</v>
      </c>
      <c r="T944" s="226">
        <f>S944*H944</f>
        <v>0.0016100000000000001</v>
      </c>
      <c r="U944" s="38"/>
      <c r="V944" s="38"/>
      <c r="W944" s="38"/>
      <c r="X944" s="38"/>
      <c r="Y944" s="38"/>
      <c r="Z944" s="38"/>
      <c r="AA944" s="38"/>
      <c r="AB944" s="38"/>
      <c r="AC944" s="38"/>
      <c r="AD944" s="38"/>
      <c r="AE944" s="38"/>
      <c r="AR944" s="227" t="s">
        <v>265</v>
      </c>
      <c r="AT944" s="227" t="s">
        <v>144</v>
      </c>
      <c r="AU944" s="227" t="s">
        <v>149</v>
      </c>
      <c r="AY944" s="17" t="s">
        <v>141</v>
      </c>
      <c r="BE944" s="228">
        <f>IF(N944="základní",J944,0)</f>
        <v>0</v>
      </c>
      <c r="BF944" s="228">
        <f>IF(N944="snížená",J944,0)</f>
        <v>0</v>
      </c>
      <c r="BG944" s="228">
        <f>IF(N944="zákl. přenesená",J944,0)</f>
        <v>0</v>
      </c>
      <c r="BH944" s="228">
        <f>IF(N944="sníž. přenesená",J944,0)</f>
        <v>0</v>
      </c>
      <c r="BI944" s="228">
        <f>IF(N944="nulová",J944,0)</f>
        <v>0</v>
      </c>
      <c r="BJ944" s="17" t="s">
        <v>149</v>
      </c>
      <c r="BK944" s="228">
        <f>ROUND(I944*H944,2)</f>
        <v>0</v>
      </c>
      <c r="BL944" s="17" t="s">
        <v>265</v>
      </c>
      <c r="BM944" s="227" t="s">
        <v>1203</v>
      </c>
    </row>
    <row r="945" s="14" customFormat="1">
      <c r="A945" s="14"/>
      <c r="B945" s="240"/>
      <c r="C945" s="241"/>
      <c r="D945" s="231" t="s">
        <v>151</v>
      </c>
      <c r="E945" s="242" t="s">
        <v>1</v>
      </c>
      <c r="F945" s="243" t="s">
        <v>186</v>
      </c>
      <c r="G945" s="241"/>
      <c r="H945" s="244">
        <v>7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151</v>
      </c>
      <c r="AU945" s="250" t="s">
        <v>149</v>
      </c>
      <c r="AV945" s="14" t="s">
        <v>149</v>
      </c>
      <c r="AW945" s="14" t="s">
        <v>30</v>
      </c>
      <c r="AX945" s="14" t="s">
        <v>81</v>
      </c>
      <c r="AY945" s="250" t="s">
        <v>141</v>
      </c>
    </row>
    <row r="946" s="2" customFormat="1" ht="24.15" customHeight="1">
      <c r="A946" s="38"/>
      <c r="B946" s="39"/>
      <c r="C946" s="215" t="s">
        <v>1204</v>
      </c>
      <c r="D946" s="215" t="s">
        <v>144</v>
      </c>
      <c r="E946" s="216" t="s">
        <v>1205</v>
      </c>
      <c r="F946" s="217" t="s">
        <v>1206</v>
      </c>
      <c r="G946" s="218" t="s">
        <v>162</v>
      </c>
      <c r="H946" s="219">
        <v>1</v>
      </c>
      <c r="I946" s="220"/>
      <c r="J946" s="221">
        <f>ROUND(I946*H946,2)</f>
        <v>0</v>
      </c>
      <c r="K946" s="222"/>
      <c r="L946" s="44"/>
      <c r="M946" s="223" t="s">
        <v>1</v>
      </c>
      <c r="N946" s="224" t="s">
        <v>39</v>
      </c>
      <c r="O946" s="91"/>
      <c r="P946" s="225">
        <f>O946*H946</f>
        <v>0</v>
      </c>
      <c r="Q946" s="225">
        <v>0</v>
      </c>
      <c r="R946" s="225">
        <f>Q946*H946</f>
        <v>0</v>
      </c>
      <c r="S946" s="225">
        <v>0</v>
      </c>
      <c r="T946" s="226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265</v>
      </c>
      <c r="AT946" s="227" t="s">
        <v>144</v>
      </c>
      <c r="AU946" s="227" t="s">
        <v>149</v>
      </c>
      <c r="AY946" s="17" t="s">
        <v>141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149</v>
      </c>
      <c r="BK946" s="228">
        <f>ROUND(I946*H946,2)</f>
        <v>0</v>
      </c>
      <c r="BL946" s="17" t="s">
        <v>265</v>
      </c>
      <c r="BM946" s="227" t="s">
        <v>1207</v>
      </c>
    </row>
    <row r="947" s="2" customFormat="1" ht="16.5" customHeight="1">
      <c r="A947" s="38"/>
      <c r="B947" s="39"/>
      <c r="C947" s="251" t="s">
        <v>1208</v>
      </c>
      <c r="D947" s="251" t="s">
        <v>154</v>
      </c>
      <c r="E947" s="252" t="s">
        <v>1209</v>
      </c>
      <c r="F947" s="253" t="s">
        <v>1210</v>
      </c>
      <c r="G947" s="254" t="s">
        <v>162</v>
      </c>
      <c r="H947" s="255">
        <v>1</v>
      </c>
      <c r="I947" s="256"/>
      <c r="J947" s="257">
        <f>ROUND(I947*H947,2)</f>
        <v>0</v>
      </c>
      <c r="K947" s="258"/>
      <c r="L947" s="259"/>
      <c r="M947" s="260" t="s">
        <v>1</v>
      </c>
      <c r="N947" s="261" t="s">
        <v>39</v>
      </c>
      <c r="O947" s="91"/>
      <c r="P947" s="225">
        <f>O947*H947</f>
        <v>0</v>
      </c>
      <c r="Q947" s="225">
        <v>1.0000000000000001E-05</v>
      </c>
      <c r="R947" s="225">
        <f>Q947*H947</f>
        <v>1.0000000000000001E-05</v>
      </c>
      <c r="S947" s="225">
        <v>0</v>
      </c>
      <c r="T947" s="226">
        <f>S947*H947</f>
        <v>0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27" t="s">
        <v>348</v>
      </c>
      <c r="AT947" s="227" t="s">
        <v>154</v>
      </c>
      <c r="AU947" s="227" t="s">
        <v>149</v>
      </c>
      <c r="AY947" s="17" t="s">
        <v>141</v>
      </c>
      <c r="BE947" s="228">
        <f>IF(N947="základní",J947,0)</f>
        <v>0</v>
      </c>
      <c r="BF947" s="228">
        <f>IF(N947="snížená",J947,0)</f>
        <v>0</v>
      </c>
      <c r="BG947" s="228">
        <f>IF(N947="zákl. přenesená",J947,0)</f>
        <v>0</v>
      </c>
      <c r="BH947" s="228">
        <f>IF(N947="sníž. přenesená",J947,0)</f>
        <v>0</v>
      </c>
      <c r="BI947" s="228">
        <f>IF(N947="nulová",J947,0)</f>
        <v>0</v>
      </c>
      <c r="BJ947" s="17" t="s">
        <v>149</v>
      </c>
      <c r="BK947" s="228">
        <f>ROUND(I947*H947,2)</f>
        <v>0</v>
      </c>
      <c r="BL947" s="17" t="s">
        <v>265</v>
      </c>
      <c r="BM947" s="227" t="s">
        <v>1211</v>
      </c>
    </row>
    <row r="948" s="14" customFormat="1">
      <c r="A948" s="14"/>
      <c r="B948" s="240"/>
      <c r="C948" s="241"/>
      <c r="D948" s="231" t="s">
        <v>151</v>
      </c>
      <c r="E948" s="242" t="s">
        <v>1</v>
      </c>
      <c r="F948" s="243" t="s">
        <v>81</v>
      </c>
      <c r="G948" s="241"/>
      <c r="H948" s="244">
        <v>1</v>
      </c>
      <c r="I948" s="245"/>
      <c r="J948" s="241"/>
      <c r="K948" s="241"/>
      <c r="L948" s="246"/>
      <c r="M948" s="247"/>
      <c r="N948" s="248"/>
      <c r="O948" s="248"/>
      <c r="P948" s="248"/>
      <c r="Q948" s="248"/>
      <c r="R948" s="248"/>
      <c r="S948" s="248"/>
      <c r="T948" s="249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0" t="s">
        <v>151</v>
      </c>
      <c r="AU948" s="250" t="s">
        <v>149</v>
      </c>
      <c r="AV948" s="14" t="s">
        <v>149</v>
      </c>
      <c r="AW948" s="14" t="s">
        <v>30</v>
      </c>
      <c r="AX948" s="14" t="s">
        <v>81</v>
      </c>
      <c r="AY948" s="250" t="s">
        <v>141</v>
      </c>
    </row>
    <row r="949" s="2" customFormat="1" ht="24.15" customHeight="1">
      <c r="A949" s="38"/>
      <c r="B949" s="39"/>
      <c r="C949" s="215" t="s">
        <v>1212</v>
      </c>
      <c r="D949" s="215" t="s">
        <v>144</v>
      </c>
      <c r="E949" s="216" t="s">
        <v>1213</v>
      </c>
      <c r="F949" s="217" t="s">
        <v>1214</v>
      </c>
      <c r="G949" s="218" t="s">
        <v>162</v>
      </c>
      <c r="H949" s="219">
        <v>6</v>
      </c>
      <c r="I949" s="220"/>
      <c r="J949" s="221">
        <f>ROUND(I949*H949,2)</f>
        <v>0</v>
      </c>
      <c r="K949" s="222"/>
      <c r="L949" s="44"/>
      <c r="M949" s="223" t="s">
        <v>1</v>
      </c>
      <c r="N949" s="224" t="s">
        <v>39</v>
      </c>
      <c r="O949" s="91"/>
      <c r="P949" s="225">
        <f>O949*H949</f>
        <v>0</v>
      </c>
      <c r="Q949" s="225">
        <v>0</v>
      </c>
      <c r="R949" s="225">
        <f>Q949*H949</f>
        <v>0</v>
      </c>
      <c r="S949" s="225">
        <v>0</v>
      </c>
      <c r="T949" s="226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7" t="s">
        <v>265</v>
      </c>
      <c r="AT949" s="227" t="s">
        <v>144</v>
      </c>
      <c r="AU949" s="227" t="s">
        <v>149</v>
      </c>
      <c r="AY949" s="17" t="s">
        <v>141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17" t="s">
        <v>149</v>
      </c>
      <c r="BK949" s="228">
        <f>ROUND(I949*H949,2)</f>
        <v>0</v>
      </c>
      <c r="BL949" s="17" t="s">
        <v>265</v>
      </c>
      <c r="BM949" s="227" t="s">
        <v>1215</v>
      </c>
    </row>
    <row r="950" s="13" customFormat="1">
      <c r="A950" s="13"/>
      <c r="B950" s="229"/>
      <c r="C950" s="230"/>
      <c r="D950" s="231" t="s">
        <v>151</v>
      </c>
      <c r="E950" s="232" t="s">
        <v>1</v>
      </c>
      <c r="F950" s="233" t="s">
        <v>235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151</v>
      </c>
      <c r="AU950" s="239" t="s">
        <v>149</v>
      </c>
      <c r="AV950" s="13" t="s">
        <v>81</v>
      </c>
      <c r="AW950" s="13" t="s">
        <v>30</v>
      </c>
      <c r="AX950" s="13" t="s">
        <v>73</v>
      </c>
      <c r="AY950" s="239" t="s">
        <v>141</v>
      </c>
    </row>
    <row r="951" s="14" customFormat="1">
      <c r="A951" s="14"/>
      <c r="B951" s="240"/>
      <c r="C951" s="241"/>
      <c r="D951" s="231" t="s">
        <v>151</v>
      </c>
      <c r="E951" s="242" t="s">
        <v>1</v>
      </c>
      <c r="F951" s="243" t="s">
        <v>149</v>
      </c>
      <c r="G951" s="241"/>
      <c r="H951" s="244">
        <v>2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151</v>
      </c>
      <c r="AU951" s="250" t="s">
        <v>149</v>
      </c>
      <c r="AV951" s="14" t="s">
        <v>149</v>
      </c>
      <c r="AW951" s="14" t="s">
        <v>30</v>
      </c>
      <c r="AX951" s="14" t="s">
        <v>73</v>
      </c>
      <c r="AY951" s="250" t="s">
        <v>141</v>
      </c>
    </row>
    <row r="952" s="13" customFormat="1">
      <c r="A952" s="13"/>
      <c r="B952" s="229"/>
      <c r="C952" s="230"/>
      <c r="D952" s="231" t="s">
        <v>151</v>
      </c>
      <c r="E952" s="232" t="s">
        <v>1</v>
      </c>
      <c r="F952" s="233" t="s">
        <v>227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151</v>
      </c>
      <c r="AU952" s="239" t="s">
        <v>149</v>
      </c>
      <c r="AV952" s="13" t="s">
        <v>81</v>
      </c>
      <c r="AW952" s="13" t="s">
        <v>30</v>
      </c>
      <c r="AX952" s="13" t="s">
        <v>73</v>
      </c>
      <c r="AY952" s="239" t="s">
        <v>141</v>
      </c>
    </row>
    <row r="953" s="14" customFormat="1">
      <c r="A953" s="14"/>
      <c r="B953" s="240"/>
      <c r="C953" s="241"/>
      <c r="D953" s="231" t="s">
        <v>151</v>
      </c>
      <c r="E953" s="242" t="s">
        <v>1</v>
      </c>
      <c r="F953" s="243" t="s">
        <v>81</v>
      </c>
      <c r="G953" s="241"/>
      <c r="H953" s="244">
        <v>1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151</v>
      </c>
      <c r="AU953" s="250" t="s">
        <v>149</v>
      </c>
      <c r="AV953" s="14" t="s">
        <v>149</v>
      </c>
      <c r="AW953" s="14" t="s">
        <v>30</v>
      </c>
      <c r="AX953" s="14" t="s">
        <v>73</v>
      </c>
      <c r="AY953" s="250" t="s">
        <v>141</v>
      </c>
    </row>
    <row r="954" s="13" customFormat="1">
      <c r="A954" s="13"/>
      <c r="B954" s="229"/>
      <c r="C954" s="230"/>
      <c r="D954" s="231" t="s">
        <v>151</v>
      </c>
      <c r="E954" s="232" t="s">
        <v>1</v>
      </c>
      <c r="F954" s="233" t="s">
        <v>229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151</v>
      </c>
      <c r="AU954" s="239" t="s">
        <v>149</v>
      </c>
      <c r="AV954" s="13" t="s">
        <v>81</v>
      </c>
      <c r="AW954" s="13" t="s">
        <v>30</v>
      </c>
      <c r="AX954" s="13" t="s">
        <v>73</v>
      </c>
      <c r="AY954" s="239" t="s">
        <v>141</v>
      </c>
    </row>
    <row r="955" s="14" customFormat="1">
      <c r="A955" s="14"/>
      <c r="B955" s="240"/>
      <c r="C955" s="241"/>
      <c r="D955" s="231" t="s">
        <v>151</v>
      </c>
      <c r="E955" s="242" t="s">
        <v>1</v>
      </c>
      <c r="F955" s="243" t="s">
        <v>149</v>
      </c>
      <c r="G955" s="241"/>
      <c r="H955" s="244">
        <v>2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151</v>
      </c>
      <c r="AU955" s="250" t="s">
        <v>149</v>
      </c>
      <c r="AV955" s="14" t="s">
        <v>149</v>
      </c>
      <c r="AW955" s="14" t="s">
        <v>30</v>
      </c>
      <c r="AX955" s="14" t="s">
        <v>73</v>
      </c>
      <c r="AY955" s="250" t="s">
        <v>141</v>
      </c>
    </row>
    <row r="956" s="13" customFormat="1">
      <c r="A956" s="13"/>
      <c r="B956" s="229"/>
      <c r="C956" s="230"/>
      <c r="D956" s="231" t="s">
        <v>151</v>
      </c>
      <c r="E956" s="232" t="s">
        <v>1</v>
      </c>
      <c r="F956" s="233" t="s">
        <v>1216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151</v>
      </c>
      <c r="AU956" s="239" t="s">
        <v>149</v>
      </c>
      <c r="AV956" s="13" t="s">
        <v>81</v>
      </c>
      <c r="AW956" s="13" t="s">
        <v>30</v>
      </c>
      <c r="AX956" s="13" t="s">
        <v>73</v>
      </c>
      <c r="AY956" s="239" t="s">
        <v>141</v>
      </c>
    </row>
    <row r="957" s="14" customFormat="1">
      <c r="A957" s="14"/>
      <c r="B957" s="240"/>
      <c r="C957" s="241"/>
      <c r="D957" s="231" t="s">
        <v>151</v>
      </c>
      <c r="E957" s="242" t="s">
        <v>1</v>
      </c>
      <c r="F957" s="243" t="s">
        <v>81</v>
      </c>
      <c r="G957" s="241"/>
      <c r="H957" s="244">
        <v>1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151</v>
      </c>
      <c r="AU957" s="250" t="s">
        <v>149</v>
      </c>
      <c r="AV957" s="14" t="s">
        <v>149</v>
      </c>
      <c r="AW957" s="14" t="s">
        <v>30</v>
      </c>
      <c r="AX957" s="14" t="s">
        <v>73</v>
      </c>
      <c r="AY957" s="250" t="s">
        <v>141</v>
      </c>
    </row>
    <row r="958" s="15" customFormat="1">
      <c r="A958" s="15"/>
      <c r="B958" s="262"/>
      <c r="C958" s="263"/>
      <c r="D958" s="231" t="s">
        <v>151</v>
      </c>
      <c r="E958" s="264" t="s">
        <v>1</v>
      </c>
      <c r="F958" s="265" t="s">
        <v>173</v>
      </c>
      <c r="G958" s="263"/>
      <c r="H958" s="266">
        <v>6</v>
      </c>
      <c r="I958" s="267"/>
      <c r="J958" s="263"/>
      <c r="K958" s="263"/>
      <c r="L958" s="268"/>
      <c r="M958" s="269"/>
      <c r="N958" s="270"/>
      <c r="O958" s="270"/>
      <c r="P958" s="270"/>
      <c r="Q958" s="270"/>
      <c r="R958" s="270"/>
      <c r="S958" s="270"/>
      <c r="T958" s="271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72" t="s">
        <v>151</v>
      </c>
      <c r="AU958" s="272" t="s">
        <v>149</v>
      </c>
      <c r="AV958" s="15" t="s">
        <v>148</v>
      </c>
      <c r="AW958" s="15" t="s">
        <v>30</v>
      </c>
      <c r="AX958" s="15" t="s">
        <v>81</v>
      </c>
      <c r="AY958" s="272" t="s">
        <v>141</v>
      </c>
    </row>
    <row r="959" s="2" customFormat="1" ht="16.5" customHeight="1">
      <c r="A959" s="38"/>
      <c r="B959" s="39"/>
      <c r="C959" s="251" t="s">
        <v>1217</v>
      </c>
      <c r="D959" s="251" t="s">
        <v>154</v>
      </c>
      <c r="E959" s="252" t="s">
        <v>1218</v>
      </c>
      <c r="F959" s="253" t="s">
        <v>1219</v>
      </c>
      <c r="G959" s="254" t="s">
        <v>162</v>
      </c>
      <c r="H959" s="255">
        <v>6</v>
      </c>
      <c r="I959" s="256"/>
      <c r="J959" s="257">
        <f>ROUND(I959*H959,2)</f>
        <v>0</v>
      </c>
      <c r="K959" s="258"/>
      <c r="L959" s="259"/>
      <c r="M959" s="260" t="s">
        <v>1</v>
      </c>
      <c r="N959" s="261" t="s">
        <v>39</v>
      </c>
      <c r="O959" s="91"/>
      <c r="P959" s="225">
        <f>O959*H959</f>
        <v>0</v>
      </c>
      <c r="Q959" s="225">
        <v>0.00011</v>
      </c>
      <c r="R959" s="225">
        <f>Q959*H959</f>
        <v>0.00066</v>
      </c>
      <c r="S959" s="225">
        <v>0</v>
      </c>
      <c r="T959" s="226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27" t="s">
        <v>348</v>
      </c>
      <c r="AT959" s="227" t="s">
        <v>154</v>
      </c>
      <c r="AU959" s="227" t="s">
        <v>149</v>
      </c>
      <c r="AY959" s="17" t="s">
        <v>141</v>
      </c>
      <c r="BE959" s="228">
        <f>IF(N959="základní",J959,0)</f>
        <v>0</v>
      </c>
      <c r="BF959" s="228">
        <f>IF(N959="snížená",J959,0)</f>
        <v>0</v>
      </c>
      <c r="BG959" s="228">
        <f>IF(N959="zákl. přenesená",J959,0)</f>
        <v>0</v>
      </c>
      <c r="BH959" s="228">
        <f>IF(N959="sníž. přenesená",J959,0)</f>
        <v>0</v>
      </c>
      <c r="BI959" s="228">
        <f>IF(N959="nulová",J959,0)</f>
        <v>0</v>
      </c>
      <c r="BJ959" s="17" t="s">
        <v>149</v>
      </c>
      <c r="BK959" s="228">
        <f>ROUND(I959*H959,2)</f>
        <v>0</v>
      </c>
      <c r="BL959" s="17" t="s">
        <v>265</v>
      </c>
      <c r="BM959" s="227" t="s">
        <v>1220</v>
      </c>
    </row>
    <row r="960" s="13" customFormat="1">
      <c r="A960" s="13"/>
      <c r="B960" s="229"/>
      <c r="C960" s="230"/>
      <c r="D960" s="231" t="s">
        <v>151</v>
      </c>
      <c r="E960" s="232" t="s">
        <v>1</v>
      </c>
      <c r="F960" s="233" t="s">
        <v>235</v>
      </c>
      <c r="G960" s="230"/>
      <c r="H960" s="232" t="s">
        <v>1</v>
      </c>
      <c r="I960" s="234"/>
      <c r="J960" s="230"/>
      <c r="K960" s="230"/>
      <c r="L960" s="235"/>
      <c r="M960" s="236"/>
      <c r="N960" s="237"/>
      <c r="O960" s="237"/>
      <c r="P960" s="237"/>
      <c r="Q960" s="237"/>
      <c r="R960" s="237"/>
      <c r="S960" s="237"/>
      <c r="T960" s="23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9" t="s">
        <v>151</v>
      </c>
      <c r="AU960" s="239" t="s">
        <v>149</v>
      </c>
      <c r="AV960" s="13" t="s">
        <v>81</v>
      </c>
      <c r="AW960" s="13" t="s">
        <v>30</v>
      </c>
      <c r="AX960" s="13" t="s">
        <v>73</v>
      </c>
      <c r="AY960" s="239" t="s">
        <v>141</v>
      </c>
    </row>
    <row r="961" s="14" customFormat="1">
      <c r="A961" s="14"/>
      <c r="B961" s="240"/>
      <c r="C961" s="241"/>
      <c r="D961" s="231" t="s">
        <v>151</v>
      </c>
      <c r="E961" s="242" t="s">
        <v>1</v>
      </c>
      <c r="F961" s="243" t="s">
        <v>149</v>
      </c>
      <c r="G961" s="241"/>
      <c r="H961" s="244">
        <v>2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0" t="s">
        <v>151</v>
      </c>
      <c r="AU961" s="250" t="s">
        <v>149</v>
      </c>
      <c r="AV961" s="14" t="s">
        <v>149</v>
      </c>
      <c r="AW961" s="14" t="s">
        <v>30</v>
      </c>
      <c r="AX961" s="14" t="s">
        <v>73</v>
      </c>
      <c r="AY961" s="250" t="s">
        <v>141</v>
      </c>
    </row>
    <row r="962" s="13" customFormat="1">
      <c r="A962" s="13"/>
      <c r="B962" s="229"/>
      <c r="C962" s="230"/>
      <c r="D962" s="231" t="s">
        <v>151</v>
      </c>
      <c r="E962" s="232" t="s">
        <v>1</v>
      </c>
      <c r="F962" s="233" t="s">
        <v>227</v>
      </c>
      <c r="G962" s="230"/>
      <c r="H962" s="232" t="s">
        <v>1</v>
      </c>
      <c r="I962" s="234"/>
      <c r="J962" s="230"/>
      <c r="K962" s="230"/>
      <c r="L962" s="235"/>
      <c r="M962" s="236"/>
      <c r="N962" s="237"/>
      <c r="O962" s="237"/>
      <c r="P962" s="237"/>
      <c r="Q962" s="237"/>
      <c r="R962" s="237"/>
      <c r="S962" s="237"/>
      <c r="T962" s="23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39" t="s">
        <v>151</v>
      </c>
      <c r="AU962" s="239" t="s">
        <v>149</v>
      </c>
      <c r="AV962" s="13" t="s">
        <v>81</v>
      </c>
      <c r="AW962" s="13" t="s">
        <v>30</v>
      </c>
      <c r="AX962" s="13" t="s">
        <v>73</v>
      </c>
      <c r="AY962" s="239" t="s">
        <v>141</v>
      </c>
    </row>
    <row r="963" s="14" customFormat="1">
      <c r="A963" s="14"/>
      <c r="B963" s="240"/>
      <c r="C963" s="241"/>
      <c r="D963" s="231" t="s">
        <v>151</v>
      </c>
      <c r="E963" s="242" t="s">
        <v>1</v>
      </c>
      <c r="F963" s="243" t="s">
        <v>81</v>
      </c>
      <c r="G963" s="241"/>
      <c r="H963" s="244">
        <v>1</v>
      </c>
      <c r="I963" s="245"/>
      <c r="J963" s="241"/>
      <c r="K963" s="241"/>
      <c r="L963" s="246"/>
      <c r="M963" s="247"/>
      <c r="N963" s="248"/>
      <c r="O963" s="248"/>
      <c r="P963" s="248"/>
      <c r="Q963" s="248"/>
      <c r="R963" s="248"/>
      <c r="S963" s="248"/>
      <c r="T963" s="249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0" t="s">
        <v>151</v>
      </c>
      <c r="AU963" s="250" t="s">
        <v>149</v>
      </c>
      <c r="AV963" s="14" t="s">
        <v>149</v>
      </c>
      <c r="AW963" s="14" t="s">
        <v>30</v>
      </c>
      <c r="AX963" s="14" t="s">
        <v>73</v>
      </c>
      <c r="AY963" s="250" t="s">
        <v>141</v>
      </c>
    </row>
    <row r="964" s="13" customFormat="1">
      <c r="A964" s="13"/>
      <c r="B964" s="229"/>
      <c r="C964" s="230"/>
      <c r="D964" s="231" t="s">
        <v>151</v>
      </c>
      <c r="E964" s="232" t="s">
        <v>1</v>
      </c>
      <c r="F964" s="233" t="s">
        <v>229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151</v>
      </c>
      <c r="AU964" s="239" t="s">
        <v>149</v>
      </c>
      <c r="AV964" s="13" t="s">
        <v>81</v>
      </c>
      <c r="AW964" s="13" t="s">
        <v>30</v>
      </c>
      <c r="AX964" s="13" t="s">
        <v>73</v>
      </c>
      <c r="AY964" s="239" t="s">
        <v>141</v>
      </c>
    </row>
    <row r="965" s="14" customFormat="1">
      <c r="A965" s="14"/>
      <c r="B965" s="240"/>
      <c r="C965" s="241"/>
      <c r="D965" s="231" t="s">
        <v>151</v>
      </c>
      <c r="E965" s="242" t="s">
        <v>1</v>
      </c>
      <c r="F965" s="243" t="s">
        <v>149</v>
      </c>
      <c r="G965" s="241"/>
      <c r="H965" s="244">
        <v>2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151</v>
      </c>
      <c r="AU965" s="250" t="s">
        <v>149</v>
      </c>
      <c r="AV965" s="14" t="s">
        <v>149</v>
      </c>
      <c r="AW965" s="14" t="s">
        <v>30</v>
      </c>
      <c r="AX965" s="14" t="s">
        <v>73</v>
      </c>
      <c r="AY965" s="250" t="s">
        <v>141</v>
      </c>
    </row>
    <row r="966" s="13" customFormat="1">
      <c r="A966" s="13"/>
      <c r="B966" s="229"/>
      <c r="C966" s="230"/>
      <c r="D966" s="231" t="s">
        <v>151</v>
      </c>
      <c r="E966" s="232" t="s">
        <v>1</v>
      </c>
      <c r="F966" s="233" t="s">
        <v>1216</v>
      </c>
      <c r="G966" s="230"/>
      <c r="H966" s="232" t="s">
        <v>1</v>
      </c>
      <c r="I966" s="234"/>
      <c r="J966" s="230"/>
      <c r="K966" s="230"/>
      <c r="L966" s="235"/>
      <c r="M966" s="236"/>
      <c r="N966" s="237"/>
      <c r="O966" s="237"/>
      <c r="P966" s="237"/>
      <c r="Q966" s="237"/>
      <c r="R966" s="237"/>
      <c r="S966" s="237"/>
      <c r="T966" s="238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39" t="s">
        <v>151</v>
      </c>
      <c r="AU966" s="239" t="s">
        <v>149</v>
      </c>
      <c r="AV966" s="13" t="s">
        <v>81</v>
      </c>
      <c r="AW966" s="13" t="s">
        <v>30</v>
      </c>
      <c r="AX966" s="13" t="s">
        <v>73</v>
      </c>
      <c r="AY966" s="239" t="s">
        <v>141</v>
      </c>
    </row>
    <row r="967" s="14" customFormat="1">
      <c r="A967" s="14"/>
      <c r="B967" s="240"/>
      <c r="C967" s="241"/>
      <c r="D967" s="231" t="s">
        <v>151</v>
      </c>
      <c r="E967" s="242" t="s">
        <v>1</v>
      </c>
      <c r="F967" s="243" t="s">
        <v>81</v>
      </c>
      <c r="G967" s="241"/>
      <c r="H967" s="244">
        <v>1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0" t="s">
        <v>151</v>
      </c>
      <c r="AU967" s="250" t="s">
        <v>149</v>
      </c>
      <c r="AV967" s="14" t="s">
        <v>149</v>
      </c>
      <c r="AW967" s="14" t="s">
        <v>30</v>
      </c>
      <c r="AX967" s="14" t="s">
        <v>73</v>
      </c>
      <c r="AY967" s="250" t="s">
        <v>141</v>
      </c>
    </row>
    <row r="968" s="15" customFormat="1">
      <c r="A968" s="15"/>
      <c r="B968" s="262"/>
      <c r="C968" s="263"/>
      <c r="D968" s="231" t="s">
        <v>151</v>
      </c>
      <c r="E968" s="264" t="s">
        <v>1</v>
      </c>
      <c r="F968" s="265" t="s">
        <v>173</v>
      </c>
      <c r="G968" s="263"/>
      <c r="H968" s="266">
        <v>6</v>
      </c>
      <c r="I968" s="267"/>
      <c r="J968" s="263"/>
      <c r="K968" s="263"/>
      <c r="L968" s="268"/>
      <c r="M968" s="269"/>
      <c r="N968" s="270"/>
      <c r="O968" s="270"/>
      <c r="P968" s="270"/>
      <c r="Q968" s="270"/>
      <c r="R968" s="270"/>
      <c r="S968" s="270"/>
      <c r="T968" s="271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T968" s="272" t="s">
        <v>151</v>
      </c>
      <c r="AU968" s="272" t="s">
        <v>149</v>
      </c>
      <c r="AV968" s="15" t="s">
        <v>148</v>
      </c>
      <c r="AW968" s="15" t="s">
        <v>30</v>
      </c>
      <c r="AX968" s="15" t="s">
        <v>81</v>
      </c>
      <c r="AY968" s="272" t="s">
        <v>141</v>
      </c>
    </row>
    <row r="969" s="2" customFormat="1" ht="24.15" customHeight="1">
      <c r="A969" s="38"/>
      <c r="B969" s="39"/>
      <c r="C969" s="251" t="s">
        <v>1221</v>
      </c>
      <c r="D969" s="251" t="s">
        <v>154</v>
      </c>
      <c r="E969" s="252" t="s">
        <v>1222</v>
      </c>
      <c r="F969" s="253" t="s">
        <v>1223</v>
      </c>
      <c r="G969" s="254" t="s">
        <v>162</v>
      </c>
      <c r="H969" s="255">
        <v>17</v>
      </c>
      <c r="I969" s="256"/>
      <c r="J969" s="257">
        <f>ROUND(I969*H969,2)</f>
        <v>0</v>
      </c>
      <c r="K969" s="258"/>
      <c r="L969" s="259"/>
      <c r="M969" s="260" t="s">
        <v>1</v>
      </c>
      <c r="N969" s="261" t="s">
        <v>39</v>
      </c>
      <c r="O969" s="91"/>
      <c r="P969" s="225">
        <f>O969*H969</f>
        <v>0</v>
      </c>
      <c r="Q969" s="225">
        <v>1.0000000000000001E-05</v>
      </c>
      <c r="R969" s="225">
        <f>Q969*H969</f>
        <v>0.00017000000000000001</v>
      </c>
      <c r="S969" s="225">
        <v>0</v>
      </c>
      <c r="T969" s="226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27" t="s">
        <v>348</v>
      </c>
      <c r="AT969" s="227" t="s">
        <v>154</v>
      </c>
      <c r="AU969" s="227" t="s">
        <v>149</v>
      </c>
      <c r="AY969" s="17" t="s">
        <v>141</v>
      </c>
      <c r="BE969" s="228">
        <f>IF(N969="základní",J969,0)</f>
        <v>0</v>
      </c>
      <c r="BF969" s="228">
        <f>IF(N969="snížená",J969,0)</f>
        <v>0</v>
      </c>
      <c r="BG969" s="228">
        <f>IF(N969="zákl. přenesená",J969,0)</f>
        <v>0</v>
      </c>
      <c r="BH969" s="228">
        <f>IF(N969="sníž. přenesená",J969,0)</f>
        <v>0</v>
      </c>
      <c r="BI969" s="228">
        <f>IF(N969="nulová",J969,0)</f>
        <v>0</v>
      </c>
      <c r="BJ969" s="17" t="s">
        <v>149</v>
      </c>
      <c r="BK969" s="228">
        <f>ROUND(I969*H969,2)</f>
        <v>0</v>
      </c>
      <c r="BL969" s="17" t="s">
        <v>265</v>
      </c>
      <c r="BM969" s="227" t="s">
        <v>1224</v>
      </c>
    </row>
    <row r="970" s="13" customFormat="1">
      <c r="A970" s="13"/>
      <c r="B970" s="229"/>
      <c r="C970" s="230"/>
      <c r="D970" s="231" t="s">
        <v>151</v>
      </c>
      <c r="E970" s="232" t="s">
        <v>1</v>
      </c>
      <c r="F970" s="233" t="s">
        <v>1225</v>
      </c>
      <c r="G970" s="230"/>
      <c r="H970" s="232" t="s">
        <v>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9" t="s">
        <v>151</v>
      </c>
      <c r="AU970" s="239" t="s">
        <v>149</v>
      </c>
      <c r="AV970" s="13" t="s">
        <v>81</v>
      </c>
      <c r="AW970" s="13" t="s">
        <v>30</v>
      </c>
      <c r="AX970" s="13" t="s">
        <v>73</v>
      </c>
      <c r="AY970" s="239" t="s">
        <v>141</v>
      </c>
    </row>
    <row r="971" s="14" customFormat="1">
      <c r="A971" s="14"/>
      <c r="B971" s="240"/>
      <c r="C971" s="241"/>
      <c r="D971" s="231" t="s">
        <v>151</v>
      </c>
      <c r="E971" s="242" t="s">
        <v>1</v>
      </c>
      <c r="F971" s="243" t="s">
        <v>179</v>
      </c>
      <c r="G971" s="241"/>
      <c r="H971" s="244">
        <v>6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0" t="s">
        <v>151</v>
      </c>
      <c r="AU971" s="250" t="s">
        <v>149</v>
      </c>
      <c r="AV971" s="14" t="s">
        <v>149</v>
      </c>
      <c r="AW971" s="14" t="s">
        <v>30</v>
      </c>
      <c r="AX971" s="14" t="s">
        <v>73</v>
      </c>
      <c r="AY971" s="250" t="s">
        <v>141</v>
      </c>
    </row>
    <row r="972" s="13" customFormat="1">
      <c r="A972" s="13"/>
      <c r="B972" s="229"/>
      <c r="C972" s="230"/>
      <c r="D972" s="231" t="s">
        <v>151</v>
      </c>
      <c r="E972" s="232" t="s">
        <v>1</v>
      </c>
      <c r="F972" s="233" t="s">
        <v>1226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151</v>
      </c>
      <c r="AU972" s="239" t="s">
        <v>149</v>
      </c>
      <c r="AV972" s="13" t="s">
        <v>81</v>
      </c>
      <c r="AW972" s="13" t="s">
        <v>30</v>
      </c>
      <c r="AX972" s="13" t="s">
        <v>73</v>
      </c>
      <c r="AY972" s="239" t="s">
        <v>141</v>
      </c>
    </row>
    <row r="973" s="14" customFormat="1">
      <c r="A973" s="14"/>
      <c r="B973" s="240"/>
      <c r="C973" s="241"/>
      <c r="D973" s="231" t="s">
        <v>151</v>
      </c>
      <c r="E973" s="242" t="s">
        <v>1</v>
      </c>
      <c r="F973" s="243" t="s">
        <v>179</v>
      </c>
      <c r="G973" s="241"/>
      <c r="H973" s="244">
        <v>6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151</v>
      </c>
      <c r="AU973" s="250" t="s">
        <v>149</v>
      </c>
      <c r="AV973" s="14" t="s">
        <v>149</v>
      </c>
      <c r="AW973" s="14" t="s">
        <v>30</v>
      </c>
      <c r="AX973" s="14" t="s">
        <v>73</v>
      </c>
      <c r="AY973" s="250" t="s">
        <v>141</v>
      </c>
    </row>
    <row r="974" s="13" customFormat="1">
      <c r="A974" s="13"/>
      <c r="B974" s="229"/>
      <c r="C974" s="230"/>
      <c r="D974" s="231" t="s">
        <v>151</v>
      </c>
      <c r="E974" s="232" t="s">
        <v>1</v>
      </c>
      <c r="F974" s="233" t="s">
        <v>1227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151</v>
      </c>
      <c r="AU974" s="239" t="s">
        <v>149</v>
      </c>
      <c r="AV974" s="13" t="s">
        <v>81</v>
      </c>
      <c r="AW974" s="13" t="s">
        <v>30</v>
      </c>
      <c r="AX974" s="13" t="s">
        <v>73</v>
      </c>
      <c r="AY974" s="239" t="s">
        <v>141</v>
      </c>
    </row>
    <row r="975" s="13" customFormat="1">
      <c r="A975" s="13"/>
      <c r="B975" s="229"/>
      <c r="C975" s="230"/>
      <c r="D975" s="231" t="s">
        <v>151</v>
      </c>
      <c r="E975" s="232" t="s">
        <v>1</v>
      </c>
      <c r="F975" s="233" t="s">
        <v>235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151</v>
      </c>
      <c r="AU975" s="239" t="s">
        <v>149</v>
      </c>
      <c r="AV975" s="13" t="s">
        <v>81</v>
      </c>
      <c r="AW975" s="13" t="s">
        <v>30</v>
      </c>
      <c r="AX975" s="13" t="s">
        <v>73</v>
      </c>
      <c r="AY975" s="239" t="s">
        <v>141</v>
      </c>
    </row>
    <row r="976" s="14" customFormat="1">
      <c r="A976" s="14"/>
      <c r="B976" s="240"/>
      <c r="C976" s="241"/>
      <c r="D976" s="231" t="s">
        <v>151</v>
      </c>
      <c r="E976" s="242" t="s">
        <v>1</v>
      </c>
      <c r="F976" s="243" t="s">
        <v>142</v>
      </c>
      <c r="G976" s="241"/>
      <c r="H976" s="244">
        <v>3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151</v>
      </c>
      <c r="AU976" s="250" t="s">
        <v>149</v>
      </c>
      <c r="AV976" s="14" t="s">
        <v>149</v>
      </c>
      <c r="AW976" s="14" t="s">
        <v>30</v>
      </c>
      <c r="AX976" s="14" t="s">
        <v>73</v>
      </c>
      <c r="AY976" s="250" t="s">
        <v>141</v>
      </c>
    </row>
    <row r="977" s="13" customFormat="1">
      <c r="A977" s="13"/>
      <c r="B977" s="229"/>
      <c r="C977" s="230"/>
      <c r="D977" s="231" t="s">
        <v>151</v>
      </c>
      <c r="E977" s="232" t="s">
        <v>1</v>
      </c>
      <c r="F977" s="233" t="s">
        <v>279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151</v>
      </c>
      <c r="AU977" s="239" t="s">
        <v>149</v>
      </c>
      <c r="AV977" s="13" t="s">
        <v>81</v>
      </c>
      <c r="AW977" s="13" t="s">
        <v>30</v>
      </c>
      <c r="AX977" s="13" t="s">
        <v>73</v>
      </c>
      <c r="AY977" s="239" t="s">
        <v>141</v>
      </c>
    </row>
    <row r="978" s="14" customFormat="1">
      <c r="A978" s="14"/>
      <c r="B978" s="240"/>
      <c r="C978" s="241"/>
      <c r="D978" s="231" t="s">
        <v>151</v>
      </c>
      <c r="E978" s="242" t="s">
        <v>1</v>
      </c>
      <c r="F978" s="243" t="s">
        <v>149</v>
      </c>
      <c r="G978" s="241"/>
      <c r="H978" s="244">
        <v>2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151</v>
      </c>
      <c r="AU978" s="250" t="s">
        <v>149</v>
      </c>
      <c r="AV978" s="14" t="s">
        <v>149</v>
      </c>
      <c r="AW978" s="14" t="s">
        <v>30</v>
      </c>
      <c r="AX978" s="14" t="s">
        <v>73</v>
      </c>
      <c r="AY978" s="250" t="s">
        <v>141</v>
      </c>
    </row>
    <row r="979" s="15" customFormat="1">
      <c r="A979" s="15"/>
      <c r="B979" s="262"/>
      <c r="C979" s="263"/>
      <c r="D979" s="231" t="s">
        <v>151</v>
      </c>
      <c r="E979" s="264" t="s">
        <v>1</v>
      </c>
      <c r="F979" s="265" t="s">
        <v>173</v>
      </c>
      <c r="G979" s="263"/>
      <c r="H979" s="266">
        <v>17</v>
      </c>
      <c r="I979" s="267"/>
      <c r="J979" s="263"/>
      <c r="K979" s="263"/>
      <c r="L979" s="268"/>
      <c r="M979" s="269"/>
      <c r="N979" s="270"/>
      <c r="O979" s="270"/>
      <c r="P979" s="270"/>
      <c r="Q979" s="270"/>
      <c r="R979" s="270"/>
      <c r="S979" s="270"/>
      <c r="T979" s="271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T979" s="272" t="s">
        <v>151</v>
      </c>
      <c r="AU979" s="272" t="s">
        <v>149</v>
      </c>
      <c r="AV979" s="15" t="s">
        <v>148</v>
      </c>
      <c r="AW979" s="15" t="s">
        <v>30</v>
      </c>
      <c r="AX979" s="15" t="s">
        <v>81</v>
      </c>
      <c r="AY979" s="272" t="s">
        <v>141</v>
      </c>
    </row>
    <row r="980" s="2" customFormat="1" ht="16.5" customHeight="1">
      <c r="A980" s="38"/>
      <c r="B980" s="39"/>
      <c r="C980" s="251" t="s">
        <v>1228</v>
      </c>
      <c r="D980" s="251" t="s">
        <v>154</v>
      </c>
      <c r="E980" s="252" t="s">
        <v>1229</v>
      </c>
      <c r="F980" s="253" t="s">
        <v>1230</v>
      </c>
      <c r="G980" s="254" t="s">
        <v>162</v>
      </c>
      <c r="H980" s="255">
        <v>10</v>
      </c>
      <c r="I980" s="256"/>
      <c r="J980" s="257">
        <f>ROUND(I980*H980,2)</f>
        <v>0</v>
      </c>
      <c r="K980" s="258"/>
      <c r="L980" s="259"/>
      <c r="M980" s="260" t="s">
        <v>1</v>
      </c>
      <c r="N980" s="261" t="s">
        <v>39</v>
      </c>
      <c r="O980" s="91"/>
      <c r="P980" s="225">
        <f>O980*H980</f>
        <v>0</v>
      </c>
      <c r="Q980" s="225">
        <v>2.0000000000000002E-05</v>
      </c>
      <c r="R980" s="225">
        <f>Q980*H980</f>
        <v>0.00020000000000000001</v>
      </c>
      <c r="S980" s="225">
        <v>0</v>
      </c>
      <c r="T980" s="226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348</v>
      </c>
      <c r="AT980" s="227" t="s">
        <v>154</v>
      </c>
      <c r="AU980" s="227" t="s">
        <v>149</v>
      </c>
      <c r="AY980" s="17" t="s">
        <v>141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149</v>
      </c>
      <c r="BK980" s="228">
        <f>ROUND(I980*H980,2)</f>
        <v>0</v>
      </c>
      <c r="BL980" s="17" t="s">
        <v>265</v>
      </c>
      <c r="BM980" s="227" t="s">
        <v>1231</v>
      </c>
    </row>
    <row r="981" s="13" customFormat="1">
      <c r="A981" s="13"/>
      <c r="B981" s="229"/>
      <c r="C981" s="230"/>
      <c r="D981" s="231" t="s">
        <v>151</v>
      </c>
      <c r="E981" s="232" t="s">
        <v>1</v>
      </c>
      <c r="F981" s="233" t="s">
        <v>1232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151</v>
      </c>
      <c r="AU981" s="239" t="s">
        <v>149</v>
      </c>
      <c r="AV981" s="13" t="s">
        <v>81</v>
      </c>
      <c r="AW981" s="13" t="s">
        <v>30</v>
      </c>
      <c r="AX981" s="13" t="s">
        <v>73</v>
      </c>
      <c r="AY981" s="239" t="s">
        <v>141</v>
      </c>
    </row>
    <row r="982" s="14" customFormat="1">
      <c r="A982" s="14"/>
      <c r="B982" s="240"/>
      <c r="C982" s="241"/>
      <c r="D982" s="231" t="s">
        <v>151</v>
      </c>
      <c r="E982" s="242" t="s">
        <v>1</v>
      </c>
      <c r="F982" s="243" t="s">
        <v>210</v>
      </c>
      <c r="G982" s="241"/>
      <c r="H982" s="244">
        <v>10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151</v>
      </c>
      <c r="AU982" s="250" t="s">
        <v>149</v>
      </c>
      <c r="AV982" s="14" t="s">
        <v>149</v>
      </c>
      <c r="AW982" s="14" t="s">
        <v>30</v>
      </c>
      <c r="AX982" s="14" t="s">
        <v>81</v>
      </c>
      <c r="AY982" s="250" t="s">
        <v>141</v>
      </c>
    </row>
    <row r="983" s="2" customFormat="1" ht="16.5" customHeight="1">
      <c r="A983" s="38"/>
      <c r="B983" s="39"/>
      <c r="C983" s="251" t="s">
        <v>1233</v>
      </c>
      <c r="D983" s="251" t="s">
        <v>154</v>
      </c>
      <c r="E983" s="252" t="s">
        <v>1234</v>
      </c>
      <c r="F983" s="253" t="s">
        <v>1235</v>
      </c>
      <c r="G983" s="254" t="s">
        <v>162</v>
      </c>
      <c r="H983" s="255">
        <v>2</v>
      </c>
      <c r="I983" s="256"/>
      <c r="J983" s="257">
        <f>ROUND(I983*H983,2)</f>
        <v>0</v>
      </c>
      <c r="K983" s="258"/>
      <c r="L983" s="259"/>
      <c r="M983" s="260" t="s">
        <v>1</v>
      </c>
      <c r="N983" s="261" t="s">
        <v>39</v>
      </c>
      <c r="O983" s="91"/>
      <c r="P983" s="225">
        <f>O983*H983</f>
        <v>0</v>
      </c>
      <c r="Q983" s="225">
        <v>3.0000000000000001E-05</v>
      </c>
      <c r="R983" s="225">
        <f>Q983*H983</f>
        <v>6.0000000000000002E-05</v>
      </c>
      <c r="S983" s="225">
        <v>0</v>
      </c>
      <c r="T983" s="226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348</v>
      </c>
      <c r="AT983" s="227" t="s">
        <v>154</v>
      </c>
      <c r="AU983" s="227" t="s">
        <v>149</v>
      </c>
      <c r="AY983" s="17" t="s">
        <v>141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149</v>
      </c>
      <c r="BK983" s="228">
        <f>ROUND(I983*H983,2)</f>
        <v>0</v>
      </c>
      <c r="BL983" s="17" t="s">
        <v>265</v>
      </c>
      <c r="BM983" s="227" t="s">
        <v>1236</v>
      </c>
    </row>
    <row r="984" s="13" customFormat="1">
      <c r="A984" s="13"/>
      <c r="B984" s="229"/>
      <c r="C984" s="230"/>
      <c r="D984" s="231" t="s">
        <v>151</v>
      </c>
      <c r="E984" s="232" t="s">
        <v>1</v>
      </c>
      <c r="F984" s="233" t="s">
        <v>1237</v>
      </c>
      <c r="G984" s="230"/>
      <c r="H984" s="232" t="s">
        <v>1</v>
      </c>
      <c r="I984" s="234"/>
      <c r="J984" s="230"/>
      <c r="K984" s="230"/>
      <c r="L984" s="235"/>
      <c r="M984" s="236"/>
      <c r="N984" s="237"/>
      <c r="O984" s="237"/>
      <c r="P984" s="237"/>
      <c r="Q984" s="237"/>
      <c r="R984" s="237"/>
      <c r="S984" s="237"/>
      <c r="T984" s="23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9" t="s">
        <v>151</v>
      </c>
      <c r="AU984" s="239" t="s">
        <v>149</v>
      </c>
      <c r="AV984" s="13" t="s">
        <v>81</v>
      </c>
      <c r="AW984" s="13" t="s">
        <v>30</v>
      </c>
      <c r="AX984" s="13" t="s">
        <v>73</v>
      </c>
      <c r="AY984" s="239" t="s">
        <v>141</v>
      </c>
    </row>
    <row r="985" s="14" customFormat="1">
      <c r="A985" s="14"/>
      <c r="B985" s="240"/>
      <c r="C985" s="241"/>
      <c r="D985" s="231" t="s">
        <v>151</v>
      </c>
      <c r="E985" s="242" t="s">
        <v>1</v>
      </c>
      <c r="F985" s="243" t="s">
        <v>308</v>
      </c>
      <c r="G985" s="241"/>
      <c r="H985" s="244">
        <v>2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151</v>
      </c>
      <c r="AU985" s="250" t="s">
        <v>149</v>
      </c>
      <c r="AV985" s="14" t="s">
        <v>149</v>
      </c>
      <c r="AW985" s="14" t="s">
        <v>30</v>
      </c>
      <c r="AX985" s="14" t="s">
        <v>81</v>
      </c>
      <c r="AY985" s="250" t="s">
        <v>141</v>
      </c>
    </row>
    <row r="986" s="2" customFormat="1" ht="16.5" customHeight="1">
      <c r="A986" s="38"/>
      <c r="B986" s="39"/>
      <c r="C986" s="251" t="s">
        <v>1238</v>
      </c>
      <c r="D986" s="251" t="s">
        <v>154</v>
      </c>
      <c r="E986" s="252" t="s">
        <v>1239</v>
      </c>
      <c r="F986" s="253" t="s">
        <v>1240</v>
      </c>
      <c r="G986" s="254" t="s">
        <v>162</v>
      </c>
      <c r="H986" s="255">
        <v>4</v>
      </c>
      <c r="I986" s="256"/>
      <c r="J986" s="257">
        <f>ROUND(I986*H986,2)</f>
        <v>0</v>
      </c>
      <c r="K986" s="258"/>
      <c r="L986" s="259"/>
      <c r="M986" s="260" t="s">
        <v>1</v>
      </c>
      <c r="N986" s="261" t="s">
        <v>39</v>
      </c>
      <c r="O986" s="91"/>
      <c r="P986" s="225">
        <f>O986*H986</f>
        <v>0</v>
      </c>
      <c r="Q986" s="225">
        <v>4.0000000000000003E-05</v>
      </c>
      <c r="R986" s="225">
        <f>Q986*H986</f>
        <v>0.00016000000000000001</v>
      </c>
      <c r="S986" s="225">
        <v>0</v>
      </c>
      <c r="T986" s="226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7" t="s">
        <v>348</v>
      </c>
      <c r="AT986" s="227" t="s">
        <v>154</v>
      </c>
      <c r="AU986" s="227" t="s">
        <v>149</v>
      </c>
      <c r="AY986" s="17" t="s">
        <v>141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17" t="s">
        <v>149</v>
      </c>
      <c r="BK986" s="228">
        <f>ROUND(I986*H986,2)</f>
        <v>0</v>
      </c>
      <c r="BL986" s="17" t="s">
        <v>265</v>
      </c>
      <c r="BM986" s="227" t="s">
        <v>1241</v>
      </c>
    </row>
    <row r="987" s="13" customFormat="1">
      <c r="A987" s="13"/>
      <c r="B987" s="229"/>
      <c r="C987" s="230"/>
      <c r="D987" s="231" t="s">
        <v>151</v>
      </c>
      <c r="E987" s="232" t="s">
        <v>1</v>
      </c>
      <c r="F987" s="233" t="s">
        <v>1242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151</v>
      </c>
      <c r="AU987" s="239" t="s">
        <v>149</v>
      </c>
      <c r="AV987" s="13" t="s">
        <v>81</v>
      </c>
      <c r="AW987" s="13" t="s">
        <v>30</v>
      </c>
      <c r="AX987" s="13" t="s">
        <v>73</v>
      </c>
      <c r="AY987" s="239" t="s">
        <v>141</v>
      </c>
    </row>
    <row r="988" s="14" customFormat="1">
      <c r="A988" s="14"/>
      <c r="B988" s="240"/>
      <c r="C988" s="241"/>
      <c r="D988" s="231" t="s">
        <v>151</v>
      </c>
      <c r="E988" s="242" t="s">
        <v>1</v>
      </c>
      <c r="F988" s="243" t="s">
        <v>1243</v>
      </c>
      <c r="G988" s="241"/>
      <c r="H988" s="244">
        <v>4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151</v>
      </c>
      <c r="AU988" s="250" t="s">
        <v>149</v>
      </c>
      <c r="AV988" s="14" t="s">
        <v>149</v>
      </c>
      <c r="AW988" s="14" t="s">
        <v>30</v>
      </c>
      <c r="AX988" s="14" t="s">
        <v>81</v>
      </c>
      <c r="AY988" s="250" t="s">
        <v>141</v>
      </c>
    </row>
    <row r="989" s="2" customFormat="1" ht="24.15" customHeight="1">
      <c r="A989" s="38"/>
      <c r="B989" s="39"/>
      <c r="C989" s="215" t="s">
        <v>1244</v>
      </c>
      <c r="D989" s="215" t="s">
        <v>144</v>
      </c>
      <c r="E989" s="216" t="s">
        <v>1245</v>
      </c>
      <c r="F989" s="217" t="s">
        <v>1246</v>
      </c>
      <c r="G989" s="218" t="s">
        <v>162</v>
      </c>
      <c r="H989" s="219">
        <v>6</v>
      </c>
      <c r="I989" s="220"/>
      <c r="J989" s="221">
        <f>ROUND(I989*H989,2)</f>
        <v>0</v>
      </c>
      <c r="K989" s="222"/>
      <c r="L989" s="44"/>
      <c r="M989" s="223" t="s">
        <v>1</v>
      </c>
      <c r="N989" s="224" t="s">
        <v>39</v>
      </c>
      <c r="O989" s="91"/>
      <c r="P989" s="225">
        <f>O989*H989</f>
        <v>0</v>
      </c>
      <c r="Q989" s="225">
        <v>0</v>
      </c>
      <c r="R989" s="225">
        <f>Q989*H989</f>
        <v>0</v>
      </c>
      <c r="S989" s="225">
        <v>0</v>
      </c>
      <c r="T989" s="226">
        <f>S989*H989</f>
        <v>0</v>
      </c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R989" s="227" t="s">
        <v>265</v>
      </c>
      <c r="AT989" s="227" t="s">
        <v>144</v>
      </c>
      <c r="AU989" s="227" t="s">
        <v>149</v>
      </c>
      <c r="AY989" s="17" t="s">
        <v>141</v>
      </c>
      <c r="BE989" s="228">
        <f>IF(N989="základní",J989,0)</f>
        <v>0</v>
      </c>
      <c r="BF989" s="228">
        <f>IF(N989="snížená",J989,0)</f>
        <v>0</v>
      </c>
      <c r="BG989" s="228">
        <f>IF(N989="zákl. přenesená",J989,0)</f>
        <v>0</v>
      </c>
      <c r="BH989" s="228">
        <f>IF(N989="sníž. přenesená",J989,0)</f>
        <v>0</v>
      </c>
      <c r="BI989" s="228">
        <f>IF(N989="nulová",J989,0)</f>
        <v>0</v>
      </c>
      <c r="BJ989" s="17" t="s">
        <v>149</v>
      </c>
      <c r="BK989" s="228">
        <f>ROUND(I989*H989,2)</f>
        <v>0</v>
      </c>
      <c r="BL989" s="17" t="s">
        <v>265</v>
      </c>
      <c r="BM989" s="227" t="s">
        <v>1247</v>
      </c>
    </row>
    <row r="990" s="13" customFormat="1">
      <c r="A990" s="13"/>
      <c r="B990" s="229"/>
      <c r="C990" s="230"/>
      <c r="D990" s="231" t="s">
        <v>151</v>
      </c>
      <c r="E990" s="232" t="s">
        <v>1</v>
      </c>
      <c r="F990" s="233" t="s">
        <v>225</v>
      </c>
      <c r="G990" s="230"/>
      <c r="H990" s="232" t="s">
        <v>1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9" t="s">
        <v>151</v>
      </c>
      <c r="AU990" s="239" t="s">
        <v>149</v>
      </c>
      <c r="AV990" s="13" t="s">
        <v>81</v>
      </c>
      <c r="AW990" s="13" t="s">
        <v>30</v>
      </c>
      <c r="AX990" s="13" t="s">
        <v>73</v>
      </c>
      <c r="AY990" s="239" t="s">
        <v>141</v>
      </c>
    </row>
    <row r="991" s="14" customFormat="1">
      <c r="A991" s="14"/>
      <c r="B991" s="240"/>
      <c r="C991" s="241"/>
      <c r="D991" s="231" t="s">
        <v>151</v>
      </c>
      <c r="E991" s="242" t="s">
        <v>1</v>
      </c>
      <c r="F991" s="243" t="s">
        <v>149</v>
      </c>
      <c r="G991" s="241"/>
      <c r="H991" s="244">
        <v>2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151</v>
      </c>
      <c r="AU991" s="250" t="s">
        <v>149</v>
      </c>
      <c r="AV991" s="14" t="s">
        <v>149</v>
      </c>
      <c r="AW991" s="14" t="s">
        <v>30</v>
      </c>
      <c r="AX991" s="14" t="s">
        <v>73</v>
      </c>
      <c r="AY991" s="250" t="s">
        <v>141</v>
      </c>
    </row>
    <row r="992" s="13" customFormat="1">
      <c r="A992" s="13"/>
      <c r="B992" s="229"/>
      <c r="C992" s="230"/>
      <c r="D992" s="231" t="s">
        <v>151</v>
      </c>
      <c r="E992" s="232" t="s">
        <v>1</v>
      </c>
      <c r="F992" s="233" t="s">
        <v>233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151</v>
      </c>
      <c r="AU992" s="239" t="s">
        <v>149</v>
      </c>
      <c r="AV992" s="13" t="s">
        <v>81</v>
      </c>
      <c r="AW992" s="13" t="s">
        <v>30</v>
      </c>
      <c r="AX992" s="13" t="s">
        <v>73</v>
      </c>
      <c r="AY992" s="239" t="s">
        <v>141</v>
      </c>
    </row>
    <row r="993" s="14" customFormat="1">
      <c r="A993" s="14"/>
      <c r="B993" s="240"/>
      <c r="C993" s="241"/>
      <c r="D993" s="231" t="s">
        <v>151</v>
      </c>
      <c r="E993" s="242" t="s">
        <v>1</v>
      </c>
      <c r="F993" s="243" t="s">
        <v>149</v>
      </c>
      <c r="G993" s="241"/>
      <c r="H993" s="244">
        <v>2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151</v>
      </c>
      <c r="AU993" s="250" t="s">
        <v>149</v>
      </c>
      <c r="AV993" s="14" t="s">
        <v>149</v>
      </c>
      <c r="AW993" s="14" t="s">
        <v>30</v>
      </c>
      <c r="AX993" s="14" t="s">
        <v>73</v>
      </c>
      <c r="AY993" s="250" t="s">
        <v>141</v>
      </c>
    </row>
    <row r="994" s="13" customFormat="1">
      <c r="A994" s="13"/>
      <c r="B994" s="229"/>
      <c r="C994" s="230"/>
      <c r="D994" s="231" t="s">
        <v>151</v>
      </c>
      <c r="E994" s="232" t="s">
        <v>1</v>
      </c>
      <c r="F994" s="233" t="s">
        <v>235</v>
      </c>
      <c r="G994" s="230"/>
      <c r="H994" s="232" t="s">
        <v>1</v>
      </c>
      <c r="I994" s="234"/>
      <c r="J994" s="230"/>
      <c r="K994" s="230"/>
      <c r="L994" s="235"/>
      <c r="M994" s="236"/>
      <c r="N994" s="237"/>
      <c r="O994" s="237"/>
      <c r="P994" s="237"/>
      <c r="Q994" s="237"/>
      <c r="R994" s="237"/>
      <c r="S994" s="237"/>
      <c r="T994" s="23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9" t="s">
        <v>151</v>
      </c>
      <c r="AU994" s="239" t="s">
        <v>149</v>
      </c>
      <c r="AV994" s="13" t="s">
        <v>81</v>
      </c>
      <c r="AW994" s="13" t="s">
        <v>30</v>
      </c>
      <c r="AX994" s="13" t="s">
        <v>73</v>
      </c>
      <c r="AY994" s="239" t="s">
        <v>141</v>
      </c>
    </row>
    <row r="995" s="14" customFormat="1">
      <c r="A995" s="14"/>
      <c r="B995" s="240"/>
      <c r="C995" s="241"/>
      <c r="D995" s="231" t="s">
        <v>151</v>
      </c>
      <c r="E995" s="242" t="s">
        <v>1</v>
      </c>
      <c r="F995" s="243" t="s">
        <v>149</v>
      </c>
      <c r="G995" s="241"/>
      <c r="H995" s="244">
        <v>2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151</v>
      </c>
      <c r="AU995" s="250" t="s">
        <v>149</v>
      </c>
      <c r="AV995" s="14" t="s">
        <v>149</v>
      </c>
      <c r="AW995" s="14" t="s">
        <v>30</v>
      </c>
      <c r="AX995" s="14" t="s">
        <v>73</v>
      </c>
      <c r="AY995" s="250" t="s">
        <v>141</v>
      </c>
    </row>
    <row r="996" s="15" customFormat="1">
      <c r="A996" s="15"/>
      <c r="B996" s="262"/>
      <c r="C996" s="263"/>
      <c r="D996" s="231" t="s">
        <v>151</v>
      </c>
      <c r="E996" s="264" t="s">
        <v>1</v>
      </c>
      <c r="F996" s="265" t="s">
        <v>173</v>
      </c>
      <c r="G996" s="263"/>
      <c r="H996" s="266">
        <v>6</v>
      </c>
      <c r="I996" s="267"/>
      <c r="J996" s="263"/>
      <c r="K996" s="263"/>
      <c r="L996" s="268"/>
      <c r="M996" s="269"/>
      <c r="N996" s="270"/>
      <c r="O996" s="270"/>
      <c r="P996" s="270"/>
      <c r="Q996" s="270"/>
      <c r="R996" s="270"/>
      <c r="S996" s="270"/>
      <c r="T996" s="271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T996" s="272" t="s">
        <v>151</v>
      </c>
      <c r="AU996" s="272" t="s">
        <v>149</v>
      </c>
      <c r="AV996" s="15" t="s">
        <v>148</v>
      </c>
      <c r="AW996" s="15" t="s">
        <v>30</v>
      </c>
      <c r="AX996" s="15" t="s">
        <v>81</v>
      </c>
      <c r="AY996" s="272" t="s">
        <v>141</v>
      </c>
    </row>
    <row r="997" s="2" customFormat="1" ht="24.15" customHeight="1">
      <c r="A997" s="38"/>
      <c r="B997" s="39"/>
      <c r="C997" s="251" t="s">
        <v>1248</v>
      </c>
      <c r="D997" s="251" t="s">
        <v>154</v>
      </c>
      <c r="E997" s="252" t="s">
        <v>1249</v>
      </c>
      <c r="F997" s="253" t="s">
        <v>1250</v>
      </c>
      <c r="G997" s="254" t="s">
        <v>162</v>
      </c>
      <c r="H997" s="255">
        <v>6</v>
      </c>
      <c r="I997" s="256"/>
      <c r="J997" s="257">
        <f>ROUND(I997*H997,2)</f>
        <v>0</v>
      </c>
      <c r="K997" s="258"/>
      <c r="L997" s="259"/>
      <c r="M997" s="260" t="s">
        <v>1</v>
      </c>
      <c r="N997" s="261" t="s">
        <v>39</v>
      </c>
      <c r="O997" s="91"/>
      <c r="P997" s="225">
        <f>O997*H997</f>
        <v>0</v>
      </c>
      <c r="Q997" s="225">
        <v>4.0000000000000003E-05</v>
      </c>
      <c r="R997" s="225">
        <f>Q997*H997</f>
        <v>0.00024000000000000003</v>
      </c>
      <c r="S997" s="225">
        <v>0</v>
      </c>
      <c r="T997" s="226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348</v>
      </c>
      <c r="AT997" s="227" t="s">
        <v>154</v>
      </c>
      <c r="AU997" s="227" t="s">
        <v>149</v>
      </c>
      <c r="AY997" s="17" t="s">
        <v>141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149</v>
      </c>
      <c r="BK997" s="228">
        <f>ROUND(I997*H997,2)</f>
        <v>0</v>
      </c>
      <c r="BL997" s="17" t="s">
        <v>265</v>
      </c>
      <c r="BM997" s="227" t="s">
        <v>1251</v>
      </c>
    </row>
    <row r="998" s="13" customFormat="1">
      <c r="A998" s="13"/>
      <c r="B998" s="229"/>
      <c r="C998" s="230"/>
      <c r="D998" s="231" t="s">
        <v>151</v>
      </c>
      <c r="E998" s="232" t="s">
        <v>1</v>
      </c>
      <c r="F998" s="233" t="s">
        <v>225</v>
      </c>
      <c r="G998" s="230"/>
      <c r="H998" s="232" t="s">
        <v>1</v>
      </c>
      <c r="I998" s="234"/>
      <c r="J998" s="230"/>
      <c r="K998" s="230"/>
      <c r="L998" s="235"/>
      <c r="M998" s="236"/>
      <c r="N998" s="237"/>
      <c r="O998" s="237"/>
      <c r="P998" s="237"/>
      <c r="Q998" s="237"/>
      <c r="R998" s="237"/>
      <c r="S998" s="237"/>
      <c r="T998" s="23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39" t="s">
        <v>151</v>
      </c>
      <c r="AU998" s="239" t="s">
        <v>149</v>
      </c>
      <c r="AV998" s="13" t="s">
        <v>81</v>
      </c>
      <c r="AW998" s="13" t="s">
        <v>30</v>
      </c>
      <c r="AX998" s="13" t="s">
        <v>73</v>
      </c>
      <c r="AY998" s="239" t="s">
        <v>141</v>
      </c>
    </row>
    <row r="999" s="14" customFormat="1">
      <c r="A999" s="14"/>
      <c r="B999" s="240"/>
      <c r="C999" s="241"/>
      <c r="D999" s="231" t="s">
        <v>151</v>
      </c>
      <c r="E999" s="242" t="s">
        <v>1</v>
      </c>
      <c r="F999" s="243" t="s">
        <v>149</v>
      </c>
      <c r="G999" s="241"/>
      <c r="H999" s="244">
        <v>2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0" t="s">
        <v>151</v>
      </c>
      <c r="AU999" s="250" t="s">
        <v>149</v>
      </c>
      <c r="AV999" s="14" t="s">
        <v>149</v>
      </c>
      <c r="AW999" s="14" t="s">
        <v>30</v>
      </c>
      <c r="AX999" s="14" t="s">
        <v>73</v>
      </c>
      <c r="AY999" s="250" t="s">
        <v>141</v>
      </c>
    </row>
    <row r="1000" s="13" customFormat="1">
      <c r="A1000" s="13"/>
      <c r="B1000" s="229"/>
      <c r="C1000" s="230"/>
      <c r="D1000" s="231" t="s">
        <v>151</v>
      </c>
      <c r="E1000" s="232" t="s">
        <v>1</v>
      </c>
      <c r="F1000" s="233" t="s">
        <v>233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151</v>
      </c>
      <c r="AU1000" s="239" t="s">
        <v>149</v>
      </c>
      <c r="AV1000" s="13" t="s">
        <v>81</v>
      </c>
      <c r="AW1000" s="13" t="s">
        <v>30</v>
      </c>
      <c r="AX1000" s="13" t="s">
        <v>73</v>
      </c>
      <c r="AY1000" s="239" t="s">
        <v>141</v>
      </c>
    </row>
    <row r="1001" s="14" customFormat="1">
      <c r="A1001" s="14"/>
      <c r="B1001" s="240"/>
      <c r="C1001" s="241"/>
      <c r="D1001" s="231" t="s">
        <v>151</v>
      </c>
      <c r="E1001" s="242" t="s">
        <v>1</v>
      </c>
      <c r="F1001" s="243" t="s">
        <v>149</v>
      </c>
      <c r="G1001" s="241"/>
      <c r="H1001" s="244">
        <v>2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151</v>
      </c>
      <c r="AU1001" s="250" t="s">
        <v>149</v>
      </c>
      <c r="AV1001" s="14" t="s">
        <v>149</v>
      </c>
      <c r="AW1001" s="14" t="s">
        <v>30</v>
      </c>
      <c r="AX1001" s="14" t="s">
        <v>73</v>
      </c>
      <c r="AY1001" s="250" t="s">
        <v>141</v>
      </c>
    </row>
    <row r="1002" s="13" customFormat="1">
      <c r="A1002" s="13"/>
      <c r="B1002" s="229"/>
      <c r="C1002" s="230"/>
      <c r="D1002" s="231" t="s">
        <v>151</v>
      </c>
      <c r="E1002" s="232" t="s">
        <v>1</v>
      </c>
      <c r="F1002" s="233" t="s">
        <v>235</v>
      </c>
      <c r="G1002" s="230"/>
      <c r="H1002" s="232" t="s">
        <v>1</v>
      </c>
      <c r="I1002" s="234"/>
      <c r="J1002" s="230"/>
      <c r="K1002" s="230"/>
      <c r="L1002" s="235"/>
      <c r="M1002" s="236"/>
      <c r="N1002" s="237"/>
      <c r="O1002" s="237"/>
      <c r="P1002" s="237"/>
      <c r="Q1002" s="237"/>
      <c r="R1002" s="237"/>
      <c r="S1002" s="237"/>
      <c r="T1002" s="238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9" t="s">
        <v>151</v>
      </c>
      <c r="AU1002" s="239" t="s">
        <v>149</v>
      </c>
      <c r="AV1002" s="13" t="s">
        <v>81</v>
      </c>
      <c r="AW1002" s="13" t="s">
        <v>30</v>
      </c>
      <c r="AX1002" s="13" t="s">
        <v>73</v>
      </c>
      <c r="AY1002" s="239" t="s">
        <v>141</v>
      </c>
    </row>
    <row r="1003" s="14" customFormat="1">
      <c r="A1003" s="14"/>
      <c r="B1003" s="240"/>
      <c r="C1003" s="241"/>
      <c r="D1003" s="231" t="s">
        <v>151</v>
      </c>
      <c r="E1003" s="242" t="s">
        <v>1</v>
      </c>
      <c r="F1003" s="243" t="s">
        <v>149</v>
      </c>
      <c r="G1003" s="241"/>
      <c r="H1003" s="244">
        <v>2</v>
      </c>
      <c r="I1003" s="245"/>
      <c r="J1003" s="241"/>
      <c r="K1003" s="241"/>
      <c r="L1003" s="246"/>
      <c r="M1003" s="247"/>
      <c r="N1003" s="248"/>
      <c r="O1003" s="248"/>
      <c r="P1003" s="248"/>
      <c r="Q1003" s="248"/>
      <c r="R1003" s="248"/>
      <c r="S1003" s="248"/>
      <c r="T1003" s="249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0" t="s">
        <v>151</v>
      </c>
      <c r="AU1003" s="250" t="s">
        <v>149</v>
      </c>
      <c r="AV1003" s="14" t="s">
        <v>149</v>
      </c>
      <c r="AW1003" s="14" t="s">
        <v>30</v>
      </c>
      <c r="AX1003" s="14" t="s">
        <v>73</v>
      </c>
      <c r="AY1003" s="250" t="s">
        <v>141</v>
      </c>
    </row>
    <row r="1004" s="15" customFormat="1">
      <c r="A1004" s="15"/>
      <c r="B1004" s="262"/>
      <c r="C1004" s="263"/>
      <c r="D1004" s="231" t="s">
        <v>151</v>
      </c>
      <c r="E1004" s="264" t="s">
        <v>1</v>
      </c>
      <c r="F1004" s="265" t="s">
        <v>173</v>
      </c>
      <c r="G1004" s="263"/>
      <c r="H1004" s="266">
        <v>6</v>
      </c>
      <c r="I1004" s="267"/>
      <c r="J1004" s="263"/>
      <c r="K1004" s="263"/>
      <c r="L1004" s="268"/>
      <c r="M1004" s="269"/>
      <c r="N1004" s="270"/>
      <c r="O1004" s="270"/>
      <c r="P1004" s="270"/>
      <c r="Q1004" s="270"/>
      <c r="R1004" s="270"/>
      <c r="S1004" s="270"/>
      <c r="T1004" s="271"/>
      <c r="U1004" s="15"/>
      <c r="V1004" s="15"/>
      <c r="W1004" s="15"/>
      <c r="X1004" s="15"/>
      <c r="Y1004" s="15"/>
      <c r="Z1004" s="15"/>
      <c r="AA1004" s="15"/>
      <c r="AB1004" s="15"/>
      <c r="AC1004" s="15"/>
      <c r="AD1004" s="15"/>
      <c r="AE1004" s="15"/>
      <c r="AT1004" s="272" t="s">
        <v>151</v>
      </c>
      <c r="AU1004" s="272" t="s">
        <v>149</v>
      </c>
      <c r="AV1004" s="15" t="s">
        <v>148</v>
      </c>
      <c r="AW1004" s="15" t="s">
        <v>30</v>
      </c>
      <c r="AX1004" s="15" t="s">
        <v>81</v>
      </c>
      <c r="AY1004" s="272" t="s">
        <v>141</v>
      </c>
    </row>
    <row r="1005" s="2" customFormat="1" ht="16.5" customHeight="1">
      <c r="A1005" s="38"/>
      <c r="B1005" s="39"/>
      <c r="C1005" s="251" t="s">
        <v>1252</v>
      </c>
      <c r="D1005" s="251" t="s">
        <v>154</v>
      </c>
      <c r="E1005" s="252" t="s">
        <v>1253</v>
      </c>
      <c r="F1005" s="253" t="s">
        <v>1254</v>
      </c>
      <c r="G1005" s="254" t="s">
        <v>162</v>
      </c>
      <c r="H1005" s="255">
        <v>6</v>
      </c>
      <c r="I1005" s="256"/>
      <c r="J1005" s="257">
        <f>ROUND(I1005*H1005,2)</f>
        <v>0</v>
      </c>
      <c r="K1005" s="258"/>
      <c r="L1005" s="259"/>
      <c r="M1005" s="260" t="s">
        <v>1</v>
      </c>
      <c r="N1005" s="261" t="s">
        <v>39</v>
      </c>
      <c r="O1005" s="91"/>
      <c r="P1005" s="225">
        <f>O1005*H1005</f>
        <v>0</v>
      </c>
      <c r="Q1005" s="225">
        <v>5.0000000000000002E-05</v>
      </c>
      <c r="R1005" s="225">
        <f>Q1005*H1005</f>
        <v>0.00030000000000000003</v>
      </c>
      <c r="S1005" s="225">
        <v>0</v>
      </c>
      <c r="T1005" s="226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348</v>
      </c>
      <c r="AT1005" s="227" t="s">
        <v>154</v>
      </c>
      <c r="AU1005" s="227" t="s">
        <v>149</v>
      </c>
      <c r="AY1005" s="17" t="s">
        <v>141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149</v>
      </c>
      <c r="BK1005" s="228">
        <f>ROUND(I1005*H1005,2)</f>
        <v>0</v>
      </c>
      <c r="BL1005" s="17" t="s">
        <v>265</v>
      </c>
      <c r="BM1005" s="227" t="s">
        <v>1255</v>
      </c>
    </row>
    <row r="1006" s="13" customFormat="1">
      <c r="A1006" s="13"/>
      <c r="B1006" s="229"/>
      <c r="C1006" s="230"/>
      <c r="D1006" s="231" t="s">
        <v>151</v>
      </c>
      <c r="E1006" s="232" t="s">
        <v>1</v>
      </c>
      <c r="F1006" s="233" t="s">
        <v>225</v>
      </c>
      <c r="G1006" s="230"/>
      <c r="H1006" s="232" t="s">
        <v>1</v>
      </c>
      <c r="I1006" s="234"/>
      <c r="J1006" s="230"/>
      <c r="K1006" s="230"/>
      <c r="L1006" s="235"/>
      <c r="M1006" s="236"/>
      <c r="N1006" s="237"/>
      <c r="O1006" s="237"/>
      <c r="P1006" s="237"/>
      <c r="Q1006" s="237"/>
      <c r="R1006" s="237"/>
      <c r="S1006" s="237"/>
      <c r="T1006" s="23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39" t="s">
        <v>151</v>
      </c>
      <c r="AU1006" s="239" t="s">
        <v>149</v>
      </c>
      <c r="AV1006" s="13" t="s">
        <v>81</v>
      </c>
      <c r="AW1006" s="13" t="s">
        <v>30</v>
      </c>
      <c r="AX1006" s="13" t="s">
        <v>73</v>
      </c>
      <c r="AY1006" s="239" t="s">
        <v>141</v>
      </c>
    </row>
    <row r="1007" s="14" customFormat="1">
      <c r="A1007" s="14"/>
      <c r="B1007" s="240"/>
      <c r="C1007" s="241"/>
      <c r="D1007" s="231" t="s">
        <v>151</v>
      </c>
      <c r="E1007" s="242" t="s">
        <v>1</v>
      </c>
      <c r="F1007" s="243" t="s">
        <v>149</v>
      </c>
      <c r="G1007" s="241"/>
      <c r="H1007" s="244">
        <v>2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50" t="s">
        <v>151</v>
      </c>
      <c r="AU1007" s="250" t="s">
        <v>149</v>
      </c>
      <c r="AV1007" s="14" t="s">
        <v>149</v>
      </c>
      <c r="AW1007" s="14" t="s">
        <v>30</v>
      </c>
      <c r="AX1007" s="14" t="s">
        <v>73</v>
      </c>
      <c r="AY1007" s="250" t="s">
        <v>141</v>
      </c>
    </row>
    <row r="1008" s="13" customFormat="1">
      <c r="A1008" s="13"/>
      <c r="B1008" s="229"/>
      <c r="C1008" s="230"/>
      <c r="D1008" s="231" t="s">
        <v>151</v>
      </c>
      <c r="E1008" s="232" t="s">
        <v>1</v>
      </c>
      <c r="F1008" s="233" t="s">
        <v>233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151</v>
      </c>
      <c r="AU1008" s="239" t="s">
        <v>149</v>
      </c>
      <c r="AV1008" s="13" t="s">
        <v>81</v>
      </c>
      <c r="AW1008" s="13" t="s">
        <v>30</v>
      </c>
      <c r="AX1008" s="13" t="s">
        <v>73</v>
      </c>
      <c r="AY1008" s="239" t="s">
        <v>141</v>
      </c>
    </row>
    <row r="1009" s="14" customFormat="1">
      <c r="A1009" s="14"/>
      <c r="B1009" s="240"/>
      <c r="C1009" s="241"/>
      <c r="D1009" s="231" t="s">
        <v>151</v>
      </c>
      <c r="E1009" s="242" t="s">
        <v>1</v>
      </c>
      <c r="F1009" s="243" t="s">
        <v>149</v>
      </c>
      <c r="G1009" s="241"/>
      <c r="H1009" s="244">
        <v>2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151</v>
      </c>
      <c r="AU1009" s="250" t="s">
        <v>149</v>
      </c>
      <c r="AV1009" s="14" t="s">
        <v>149</v>
      </c>
      <c r="AW1009" s="14" t="s">
        <v>30</v>
      </c>
      <c r="AX1009" s="14" t="s">
        <v>73</v>
      </c>
      <c r="AY1009" s="250" t="s">
        <v>141</v>
      </c>
    </row>
    <row r="1010" s="13" customFormat="1">
      <c r="A1010" s="13"/>
      <c r="B1010" s="229"/>
      <c r="C1010" s="230"/>
      <c r="D1010" s="231" t="s">
        <v>151</v>
      </c>
      <c r="E1010" s="232" t="s">
        <v>1</v>
      </c>
      <c r="F1010" s="233" t="s">
        <v>235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151</v>
      </c>
      <c r="AU1010" s="239" t="s">
        <v>149</v>
      </c>
      <c r="AV1010" s="13" t="s">
        <v>81</v>
      </c>
      <c r="AW1010" s="13" t="s">
        <v>30</v>
      </c>
      <c r="AX1010" s="13" t="s">
        <v>73</v>
      </c>
      <c r="AY1010" s="239" t="s">
        <v>141</v>
      </c>
    </row>
    <row r="1011" s="14" customFormat="1">
      <c r="A1011" s="14"/>
      <c r="B1011" s="240"/>
      <c r="C1011" s="241"/>
      <c r="D1011" s="231" t="s">
        <v>151</v>
      </c>
      <c r="E1011" s="242" t="s">
        <v>1</v>
      </c>
      <c r="F1011" s="243" t="s">
        <v>149</v>
      </c>
      <c r="G1011" s="241"/>
      <c r="H1011" s="244">
        <v>2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151</v>
      </c>
      <c r="AU1011" s="250" t="s">
        <v>149</v>
      </c>
      <c r="AV1011" s="14" t="s">
        <v>149</v>
      </c>
      <c r="AW1011" s="14" t="s">
        <v>30</v>
      </c>
      <c r="AX1011" s="14" t="s">
        <v>73</v>
      </c>
      <c r="AY1011" s="250" t="s">
        <v>141</v>
      </c>
    </row>
    <row r="1012" s="15" customFormat="1">
      <c r="A1012" s="15"/>
      <c r="B1012" s="262"/>
      <c r="C1012" s="263"/>
      <c r="D1012" s="231" t="s">
        <v>151</v>
      </c>
      <c r="E1012" s="264" t="s">
        <v>1</v>
      </c>
      <c r="F1012" s="265" t="s">
        <v>173</v>
      </c>
      <c r="G1012" s="263"/>
      <c r="H1012" s="266">
        <v>6</v>
      </c>
      <c r="I1012" s="267"/>
      <c r="J1012" s="263"/>
      <c r="K1012" s="263"/>
      <c r="L1012" s="268"/>
      <c r="M1012" s="269"/>
      <c r="N1012" s="270"/>
      <c r="O1012" s="270"/>
      <c r="P1012" s="270"/>
      <c r="Q1012" s="270"/>
      <c r="R1012" s="270"/>
      <c r="S1012" s="270"/>
      <c r="T1012" s="271"/>
      <c r="U1012" s="15"/>
      <c r="V1012" s="15"/>
      <c r="W1012" s="15"/>
      <c r="X1012" s="15"/>
      <c r="Y1012" s="15"/>
      <c r="Z1012" s="15"/>
      <c r="AA1012" s="15"/>
      <c r="AB1012" s="15"/>
      <c r="AC1012" s="15"/>
      <c r="AD1012" s="15"/>
      <c r="AE1012" s="15"/>
      <c r="AT1012" s="272" t="s">
        <v>151</v>
      </c>
      <c r="AU1012" s="272" t="s">
        <v>149</v>
      </c>
      <c r="AV1012" s="15" t="s">
        <v>148</v>
      </c>
      <c r="AW1012" s="15" t="s">
        <v>30</v>
      </c>
      <c r="AX1012" s="15" t="s">
        <v>81</v>
      </c>
      <c r="AY1012" s="272" t="s">
        <v>141</v>
      </c>
    </row>
    <row r="1013" s="2" customFormat="1" ht="37.8" customHeight="1">
      <c r="A1013" s="38"/>
      <c r="B1013" s="39"/>
      <c r="C1013" s="215" t="s">
        <v>1256</v>
      </c>
      <c r="D1013" s="215" t="s">
        <v>144</v>
      </c>
      <c r="E1013" s="216" t="s">
        <v>1257</v>
      </c>
      <c r="F1013" s="217" t="s">
        <v>1258</v>
      </c>
      <c r="G1013" s="218" t="s">
        <v>162</v>
      </c>
      <c r="H1013" s="219">
        <v>1</v>
      </c>
      <c r="I1013" s="220"/>
      <c r="J1013" s="221">
        <f>ROUND(I1013*H1013,2)</f>
        <v>0</v>
      </c>
      <c r="K1013" s="222"/>
      <c r="L1013" s="44"/>
      <c r="M1013" s="223" t="s">
        <v>1</v>
      </c>
      <c r="N1013" s="224" t="s">
        <v>39</v>
      </c>
      <c r="O1013" s="91"/>
      <c r="P1013" s="225">
        <f>O1013*H1013</f>
        <v>0</v>
      </c>
      <c r="Q1013" s="225">
        <v>0</v>
      </c>
      <c r="R1013" s="225">
        <f>Q1013*H1013</f>
        <v>0</v>
      </c>
      <c r="S1013" s="225">
        <v>0</v>
      </c>
      <c r="T1013" s="226">
        <f>S1013*H1013</f>
        <v>0</v>
      </c>
      <c r="U1013" s="38"/>
      <c r="V1013" s="38"/>
      <c r="W1013" s="38"/>
      <c r="X1013" s="38"/>
      <c r="Y1013" s="38"/>
      <c r="Z1013" s="38"/>
      <c r="AA1013" s="38"/>
      <c r="AB1013" s="38"/>
      <c r="AC1013" s="38"/>
      <c r="AD1013" s="38"/>
      <c r="AE1013" s="38"/>
      <c r="AR1013" s="227" t="s">
        <v>265</v>
      </c>
      <c r="AT1013" s="227" t="s">
        <v>144</v>
      </c>
      <c r="AU1013" s="227" t="s">
        <v>149</v>
      </c>
      <c r="AY1013" s="17" t="s">
        <v>141</v>
      </c>
      <c r="BE1013" s="228">
        <f>IF(N1013="základní",J1013,0)</f>
        <v>0</v>
      </c>
      <c r="BF1013" s="228">
        <f>IF(N1013="snížená",J1013,0)</f>
        <v>0</v>
      </c>
      <c r="BG1013" s="228">
        <f>IF(N1013="zákl. přenesená",J1013,0)</f>
        <v>0</v>
      </c>
      <c r="BH1013" s="228">
        <f>IF(N1013="sníž. přenesená",J1013,0)</f>
        <v>0</v>
      </c>
      <c r="BI1013" s="228">
        <f>IF(N1013="nulová",J1013,0)</f>
        <v>0</v>
      </c>
      <c r="BJ1013" s="17" t="s">
        <v>149</v>
      </c>
      <c r="BK1013" s="228">
        <f>ROUND(I1013*H1013,2)</f>
        <v>0</v>
      </c>
      <c r="BL1013" s="17" t="s">
        <v>265</v>
      </c>
      <c r="BM1013" s="227" t="s">
        <v>1259</v>
      </c>
    </row>
    <row r="1014" s="13" customFormat="1">
      <c r="A1014" s="13"/>
      <c r="B1014" s="229"/>
      <c r="C1014" s="230"/>
      <c r="D1014" s="231" t="s">
        <v>151</v>
      </c>
      <c r="E1014" s="232" t="s">
        <v>1</v>
      </c>
      <c r="F1014" s="233" t="s">
        <v>322</v>
      </c>
      <c r="G1014" s="230"/>
      <c r="H1014" s="232" t="s">
        <v>1</v>
      </c>
      <c r="I1014" s="234"/>
      <c r="J1014" s="230"/>
      <c r="K1014" s="230"/>
      <c r="L1014" s="235"/>
      <c r="M1014" s="236"/>
      <c r="N1014" s="237"/>
      <c r="O1014" s="237"/>
      <c r="P1014" s="237"/>
      <c r="Q1014" s="237"/>
      <c r="R1014" s="237"/>
      <c r="S1014" s="237"/>
      <c r="T1014" s="23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9" t="s">
        <v>151</v>
      </c>
      <c r="AU1014" s="239" t="s">
        <v>149</v>
      </c>
      <c r="AV1014" s="13" t="s">
        <v>81</v>
      </c>
      <c r="AW1014" s="13" t="s">
        <v>30</v>
      </c>
      <c r="AX1014" s="13" t="s">
        <v>73</v>
      </c>
      <c r="AY1014" s="239" t="s">
        <v>141</v>
      </c>
    </row>
    <row r="1015" s="14" customFormat="1">
      <c r="A1015" s="14"/>
      <c r="B1015" s="240"/>
      <c r="C1015" s="241"/>
      <c r="D1015" s="231" t="s">
        <v>151</v>
      </c>
      <c r="E1015" s="242" t="s">
        <v>1</v>
      </c>
      <c r="F1015" s="243" t="s">
        <v>81</v>
      </c>
      <c r="G1015" s="241"/>
      <c r="H1015" s="244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151</v>
      </c>
      <c r="AU1015" s="250" t="s">
        <v>149</v>
      </c>
      <c r="AV1015" s="14" t="s">
        <v>149</v>
      </c>
      <c r="AW1015" s="14" t="s">
        <v>30</v>
      </c>
      <c r="AX1015" s="14" t="s">
        <v>81</v>
      </c>
      <c r="AY1015" s="250" t="s">
        <v>141</v>
      </c>
    </row>
    <row r="1016" s="2" customFormat="1" ht="24.15" customHeight="1">
      <c r="A1016" s="38"/>
      <c r="B1016" s="39"/>
      <c r="C1016" s="251" t="s">
        <v>1260</v>
      </c>
      <c r="D1016" s="251" t="s">
        <v>154</v>
      </c>
      <c r="E1016" s="252" t="s">
        <v>1261</v>
      </c>
      <c r="F1016" s="253" t="s">
        <v>1262</v>
      </c>
      <c r="G1016" s="254" t="s">
        <v>162</v>
      </c>
      <c r="H1016" s="255">
        <v>1</v>
      </c>
      <c r="I1016" s="256"/>
      <c r="J1016" s="257">
        <f>ROUND(I1016*H1016,2)</f>
        <v>0</v>
      </c>
      <c r="K1016" s="258"/>
      <c r="L1016" s="259"/>
      <c r="M1016" s="260" t="s">
        <v>1</v>
      </c>
      <c r="N1016" s="261" t="s">
        <v>39</v>
      </c>
      <c r="O1016" s="91"/>
      <c r="P1016" s="225">
        <f>O1016*H1016</f>
        <v>0</v>
      </c>
      <c r="Q1016" s="225">
        <v>8.0000000000000007E-05</v>
      </c>
      <c r="R1016" s="225">
        <f>Q1016*H1016</f>
        <v>8.0000000000000007E-05</v>
      </c>
      <c r="S1016" s="225">
        <v>0</v>
      </c>
      <c r="T1016" s="226">
        <f>S1016*H1016</f>
        <v>0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227" t="s">
        <v>157</v>
      </c>
      <c r="AT1016" s="227" t="s">
        <v>154</v>
      </c>
      <c r="AU1016" s="227" t="s">
        <v>149</v>
      </c>
      <c r="AY1016" s="17" t="s">
        <v>141</v>
      </c>
      <c r="BE1016" s="228">
        <f>IF(N1016="základní",J1016,0)</f>
        <v>0</v>
      </c>
      <c r="BF1016" s="228">
        <f>IF(N1016="snížená",J1016,0)</f>
        <v>0</v>
      </c>
      <c r="BG1016" s="228">
        <f>IF(N1016="zákl. přenesená",J1016,0)</f>
        <v>0</v>
      </c>
      <c r="BH1016" s="228">
        <f>IF(N1016="sníž. přenesená",J1016,0)</f>
        <v>0</v>
      </c>
      <c r="BI1016" s="228">
        <f>IF(N1016="nulová",J1016,0)</f>
        <v>0</v>
      </c>
      <c r="BJ1016" s="17" t="s">
        <v>149</v>
      </c>
      <c r="BK1016" s="228">
        <f>ROUND(I1016*H1016,2)</f>
        <v>0</v>
      </c>
      <c r="BL1016" s="17" t="s">
        <v>148</v>
      </c>
      <c r="BM1016" s="227" t="s">
        <v>1263</v>
      </c>
    </row>
    <row r="1017" s="13" customFormat="1">
      <c r="A1017" s="13"/>
      <c r="B1017" s="229"/>
      <c r="C1017" s="230"/>
      <c r="D1017" s="231" t="s">
        <v>151</v>
      </c>
      <c r="E1017" s="232" t="s">
        <v>1</v>
      </c>
      <c r="F1017" s="233" t="s">
        <v>1264</v>
      </c>
      <c r="G1017" s="230"/>
      <c r="H1017" s="232" t="s">
        <v>1</v>
      </c>
      <c r="I1017" s="234"/>
      <c r="J1017" s="230"/>
      <c r="K1017" s="230"/>
      <c r="L1017" s="235"/>
      <c r="M1017" s="236"/>
      <c r="N1017" s="237"/>
      <c r="O1017" s="237"/>
      <c r="P1017" s="237"/>
      <c r="Q1017" s="237"/>
      <c r="R1017" s="237"/>
      <c r="S1017" s="237"/>
      <c r="T1017" s="238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9" t="s">
        <v>151</v>
      </c>
      <c r="AU1017" s="239" t="s">
        <v>149</v>
      </c>
      <c r="AV1017" s="13" t="s">
        <v>81</v>
      </c>
      <c r="AW1017" s="13" t="s">
        <v>30</v>
      </c>
      <c r="AX1017" s="13" t="s">
        <v>73</v>
      </c>
      <c r="AY1017" s="239" t="s">
        <v>141</v>
      </c>
    </row>
    <row r="1018" s="14" customFormat="1">
      <c r="A1018" s="14"/>
      <c r="B1018" s="240"/>
      <c r="C1018" s="241"/>
      <c r="D1018" s="231" t="s">
        <v>151</v>
      </c>
      <c r="E1018" s="242" t="s">
        <v>1</v>
      </c>
      <c r="F1018" s="243" t="s">
        <v>81</v>
      </c>
      <c r="G1018" s="241"/>
      <c r="H1018" s="244">
        <v>1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0" t="s">
        <v>151</v>
      </c>
      <c r="AU1018" s="250" t="s">
        <v>149</v>
      </c>
      <c r="AV1018" s="14" t="s">
        <v>149</v>
      </c>
      <c r="AW1018" s="14" t="s">
        <v>30</v>
      </c>
      <c r="AX1018" s="14" t="s">
        <v>81</v>
      </c>
      <c r="AY1018" s="250" t="s">
        <v>141</v>
      </c>
    </row>
    <row r="1019" s="2" customFormat="1" ht="24.15" customHeight="1">
      <c r="A1019" s="38"/>
      <c r="B1019" s="39"/>
      <c r="C1019" s="215" t="s">
        <v>1265</v>
      </c>
      <c r="D1019" s="215" t="s">
        <v>144</v>
      </c>
      <c r="E1019" s="216" t="s">
        <v>1266</v>
      </c>
      <c r="F1019" s="217" t="s">
        <v>1267</v>
      </c>
      <c r="G1019" s="218" t="s">
        <v>162</v>
      </c>
      <c r="H1019" s="219">
        <v>1</v>
      </c>
      <c r="I1019" s="220"/>
      <c r="J1019" s="221">
        <f>ROUND(I1019*H1019,2)</f>
        <v>0</v>
      </c>
      <c r="K1019" s="222"/>
      <c r="L1019" s="44"/>
      <c r="M1019" s="223" t="s">
        <v>1</v>
      </c>
      <c r="N1019" s="224" t="s">
        <v>39</v>
      </c>
      <c r="O1019" s="91"/>
      <c r="P1019" s="225">
        <f>O1019*H1019</f>
        <v>0</v>
      </c>
      <c r="Q1019" s="225">
        <v>0</v>
      </c>
      <c r="R1019" s="225">
        <f>Q1019*H1019</f>
        <v>0</v>
      </c>
      <c r="S1019" s="225">
        <v>0</v>
      </c>
      <c r="T1019" s="226">
        <f>S1019*H1019</f>
        <v>0</v>
      </c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R1019" s="227" t="s">
        <v>265</v>
      </c>
      <c r="AT1019" s="227" t="s">
        <v>144</v>
      </c>
      <c r="AU1019" s="227" t="s">
        <v>149</v>
      </c>
      <c r="AY1019" s="17" t="s">
        <v>141</v>
      </c>
      <c r="BE1019" s="228">
        <f>IF(N1019="základní",J1019,0)</f>
        <v>0</v>
      </c>
      <c r="BF1019" s="228">
        <f>IF(N1019="snížená",J1019,0)</f>
        <v>0</v>
      </c>
      <c r="BG1019" s="228">
        <f>IF(N1019="zákl. přenesená",J1019,0)</f>
        <v>0</v>
      </c>
      <c r="BH1019" s="228">
        <f>IF(N1019="sníž. přenesená",J1019,0)</f>
        <v>0</v>
      </c>
      <c r="BI1019" s="228">
        <f>IF(N1019="nulová",J1019,0)</f>
        <v>0</v>
      </c>
      <c r="BJ1019" s="17" t="s">
        <v>149</v>
      </c>
      <c r="BK1019" s="228">
        <f>ROUND(I1019*H1019,2)</f>
        <v>0</v>
      </c>
      <c r="BL1019" s="17" t="s">
        <v>265</v>
      </c>
      <c r="BM1019" s="227" t="s">
        <v>1268</v>
      </c>
    </row>
    <row r="1020" s="13" customFormat="1">
      <c r="A1020" s="13"/>
      <c r="B1020" s="229"/>
      <c r="C1020" s="230"/>
      <c r="D1020" s="231" t="s">
        <v>151</v>
      </c>
      <c r="E1020" s="232" t="s">
        <v>1</v>
      </c>
      <c r="F1020" s="233" t="s">
        <v>1269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151</v>
      </c>
      <c r="AU1020" s="239" t="s">
        <v>149</v>
      </c>
      <c r="AV1020" s="13" t="s">
        <v>81</v>
      </c>
      <c r="AW1020" s="13" t="s">
        <v>30</v>
      </c>
      <c r="AX1020" s="13" t="s">
        <v>73</v>
      </c>
      <c r="AY1020" s="239" t="s">
        <v>141</v>
      </c>
    </row>
    <row r="1021" s="14" customFormat="1">
      <c r="A1021" s="14"/>
      <c r="B1021" s="240"/>
      <c r="C1021" s="241"/>
      <c r="D1021" s="231" t="s">
        <v>151</v>
      </c>
      <c r="E1021" s="242" t="s">
        <v>1</v>
      </c>
      <c r="F1021" s="243" t="s">
        <v>81</v>
      </c>
      <c r="G1021" s="241"/>
      <c r="H1021" s="244">
        <v>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151</v>
      </c>
      <c r="AU1021" s="250" t="s">
        <v>149</v>
      </c>
      <c r="AV1021" s="14" t="s">
        <v>149</v>
      </c>
      <c r="AW1021" s="14" t="s">
        <v>30</v>
      </c>
      <c r="AX1021" s="14" t="s">
        <v>81</v>
      </c>
      <c r="AY1021" s="250" t="s">
        <v>141</v>
      </c>
    </row>
    <row r="1022" s="2" customFormat="1" ht="16.5" customHeight="1">
      <c r="A1022" s="38"/>
      <c r="B1022" s="39"/>
      <c r="C1022" s="251" t="s">
        <v>1270</v>
      </c>
      <c r="D1022" s="251" t="s">
        <v>154</v>
      </c>
      <c r="E1022" s="252" t="s">
        <v>1271</v>
      </c>
      <c r="F1022" s="253" t="s">
        <v>1272</v>
      </c>
      <c r="G1022" s="254" t="s">
        <v>162</v>
      </c>
      <c r="H1022" s="255">
        <v>1</v>
      </c>
      <c r="I1022" s="256"/>
      <c r="J1022" s="257">
        <f>ROUND(I1022*H1022,2)</f>
        <v>0</v>
      </c>
      <c r="K1022" s="258"/>
      <c r="L1022" s="259"/>
      <c r="M1022" s="260" t="s">
        <v>1</v>
      </c>
      <c r="N1022" s="261" t="s">
        <v>39</v>
      </c>
      <c r="O1022" s="91"/>
      <c r="P1022" s="225">
        <f>O1022*H1022</f>
        <v>0</v>
      </c>
      <c r="Q1022" s="225">
        <v>0</v>
      </c>
      <c r="R1022" s="225">
        <f>Q1022*H1022</f>
        <v>0</v>
      </c>
      <c r="S1022" s="225">
        <v>0</v>
      </c>
      <c r="T1022" s="226">
        <f>S1022*H1022</f>
        <v>0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27" t="s">
        <v>348</v>
      </c>
      <c r="AT1022" s="227" t="s">
        <v>154</v>
      </c>
      <c r="AU1022" s="227" t="s">
        <v>149</v>
      </c>
      <c r="AY1022" s="17" t="s">
        <v>141</v>
      </c>
      <c r="BE1022" s="228">
        <f>IF(N1022="základní",J1022,0)</f>
        <v>0</v>
      </c>
      <c r="BF1022" s="228">
        <f>IF(N1022="snížená",J1022,0)</f>
        <v>0</v>
      </c>
      <c r="BG1022" s="228">
        <f>IF(N1022="zákl. přenesená",J1022,0)</f>
        <v>0</v>
      </c>
      <c r="BH1022" s="228">
        <f>IF(N1022="sníž. přenesená",J1022,0)</f>
        <v>0</v>
      </c>
      <c r="BI1022" s="228">
        <f>IF(N1022="nulová",J1022,0)</f>
        <v>0</v>
      </c>
      <c r="BJ1022" s="17" t="s">
        <v>149</v>
      </c>
      <c r="BK1022" s="228">
        <f>ROUND(I1022*H1022,2)</f>
        <v>0</v>
      </c>
      <c r="BL1022" s="17" t="s">
        <v>265</v>
      </c>
      <c r="BM1022" s="227" t="s">
        <v>1273</v>
      </c>
    </row>
    <row r="1023" s="2" customFormat="1" ht="33" customHeight="1">
      <c r="A1023" s="38"/>
      <c r="B1023" s="39"/>
      <c r="C1023" s="215" t="s">
        <v>1274</v>
      </c>
      <c r="D1023" s="215" t="s">
        <v>144</v>
      </c>
      <c r="E1023" s="216" t="s">
        <v>1275</v>
      </c>
      <c r="F1023" s="217" t="s">
        <v>1276</v>
      </c>
      <c r="G1023" s="218" t="s">
        <v>162</v>
      </c>
      <c r="H1023" s="219">
        <v>10</v>
      </c>
      <c r="I1023" s="220"/>
      <c r="J1023" s="221">
        <f>ROUND(I1023*H1023,2)</f>
        <v>0</v>
      </c>
      <c r="K1023" s="222"/>
      <c r="L1023" s="44"/>
      <c r="M1023" s="223" t="s">
        <v>1</v>
      </c>
      <c r="N1023" s="224" t="s">
        <v>39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4.8000000000000001E-05</v>
      </c>
      <c r="T1023" s="226">
        <f>S1023*H1023</f>
        <v>0.00048000000000000001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265</v>
      </c>
      <c r="AT1023" s="227" t="s">
        <v>144</v>
      </c>
      <c r="AU1023" s="227" t="s">
        <v>149</v>
      </c>
      <c r="AY1023" s="17" t="s">
        <v>141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149</v>
      </c>
      <c r="BK1023" s="228">
        <f>ROUND(I1023*H1023,2)</f>
        <v>0</v>
      </c>
      <c r="BL1023" s="17" t="s">
        <v>265</v>
      </c>
      <c r="BM1023" s="227" t="s">
        <v>1277</v>
      </c>
    </row>
    <row r="1024" s="13" customFormat="1">
      <c r="A1024" s="13"/>
      <c r="B1024" s="229"/>
      <c r="C1024" s="230"/>
      <c r="D1024" s="231" t="s">
        <v>151</v>
      </c>
      <c r="E1024" s="232" t="s">
        <v>1</v>
      </c>
      <c r="F1024" s="233" t="s">
        <v>225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151</v>
      </c>
      <c r="AU1024" s="239" t="s">
        <v>149</v>
      </c>
      <c r="AV1024" s="13" t="s">
        <v>81</v>
      </c>
      <c r="AW1024" s="13" t="s">
        <v>30</v>
      </c>
      <c r="AX1024" s="13" t="s">
        <v>73</v>
      </c>
      <c r="AY1024" s="239" t="s">
        <v>141</v>
      </c>
    </row>
    <row r="1025" s="14" customFormat="1">
      <c r="A1025" s="14"/>
      <c r="B1025" s="240"/>
      <c r="C1025" s="241"/>
      <c r="D1025" s="231" t="s">
        <v>151</v>
      </c>
      <c r="E1025" s="242" t="s">
        <v>1</v>
      </c>
      <c r="F1025" s="243" t="s">
        <v>148</v>
      </c>
      <c r="G1025" s="241"/>
      <c r="H1025" s="244">
        <v>4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151</v>
      </c>
      <c r="AU1025" s="250" t="s">
        <v>149</v>
      </c>
      <c r="AV1025" s="14" t="s">
        <v>149</v>
      </c>
      <c r="AW1025" s="14" t="s">
        <v>30</v>
      </c>
      <c r="AX1025" s="14" t="s">
        <v>73</v>
      </c>
      <c r="AY1025" s="250" t="s">
        <v>141</v>
      </c>
    </row>
    <row r="1026" s="13" customFormat="1">
      <c r="A1026" s="13"/>
      <c r="B1026" s="229"/>
      <c r="C1026" s="230"/>
      <c r="D1026" s="231" t="s">
        <v>151</v>
      </c>
      <c r="E1026" s="232" t="s">
        <v>1</v>
      </c>
      <c r="F1026" s="233" t="s">
        <v>1278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151</v>
      </c>
      <c r="AU1026" s="239" t="s">
        <v>149</v>
      </c>
      <c r="AV1026" s="13" t="s">
        <v>81</v>
      </c>
      <c r="AW1026" s="13" t="s">
        <v>30</v>
      </c>
      <c r="AX1026" s="13" t="s">
        <v>73</v>
      </c>
      <c r="AY1026" s="239" t="s">
        <v>141</v>
      </c>
    </row>
    <row r="1027" s="14" customFormat="1">
      <c r="A1027" s="14"/>
      <c r="B1027" s="240"/>
      <c r="C1027" s="241"/>
      <c r="D1027" s="231" t="s">
        <v>151</v>
      </c>
      <c r="E1027" s="242" t="s">
        <v>1</v>
      </c>
      <c r="F1027" s="243" t="s">
        <v>142</v>
      </c>
      <c r="G1027" s="241"/>
      <c r="H1027" s="244">
        <v>3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151</v>
      </c>
      <c r="AU1027" s="250" t="s">
        <v>149</v>
      </c>
      <c r="AV1027" s="14" t="s">
        <v>149</v>
      </c>
      <c r="AW1027" s="14" t="s">
        <v>30</v>
      </c>
      <c r="AX1027" s="14" t="s">
        <v>73</v>
      </c>
      <c r="AY1027" s="250" t="s">
        <v>141</v>
      </c>
    </row>
    <row r="1028" s="13" customFormat="1">
      <c r="A1028" s="13"/>
      <c r="B1028" s="229"/>
      <c r="C1028" s="230"/>
      <c r="D1028" s="231" t="s">
        <v>151</v>
      </c>
      <c r="E1028" s="232" t="s">
        <v>1</v>
      </c>
      <c r="F1028" s="233" t="s">
        <v>229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151</v>
      </c>
      <c r="AU1028" s="239" t="s">
        <v>149</v>
      </c>
      <c r="AV1028" s="13" t="s">
        <v>81</v>
      </c>
      <c r="AW1028" s="13" t="s">
        <v>30</v>
      </c>
      <c r="AX1028" s="13" t="s">
        <v>73</v>
      </c>
      <c r="AY1028" s="239" t="s">
        <v>141</v>
      </c>
    </row>
    <row r="1029" s="14" customFormat="1">
      <c r="A1029" s="14"/>
      <c r="B1029" s="240"/>
      <c r="C1029" s="241"/>
      <c r="D1029" s="231" t="s">
        <v>151</v>
      </c>
      <c r="E1029" s="242" t="s">
        <v>1</v>
      </c>
      <c r="F1029" s="243" t="s">
        <v>73</v>
      </c>
      <c r="G1029" s="241"/>
      <c r="H1029" s="244">
        <v>0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151</v>
      </c>
      <c r="AU1029" s="250" t="s">
        <v>149</v>
      </c>
      <c r="AV1029" s="14" t="s">
        <v>149</v>
      </c>
      <c r="AW1029" s="14" t="s">
        <v>30</v>
      </c>
      <c r="AX1029" s="14" t="s">
        <v>73</v>
      </c>
      <c r="AY1029" s="250" t="s">
        <v>141</v>
      </c>
    </row>
    <row r="1030" s="13" customFormat="1">
      <c r="A1030" s="13"/>
      <c r="B1030" s="229"/>
      <c r="C1030" s="230"/>
      <c r="D1030" s="231" t="s">
        <v>151</v>
      </c>
      <c r="E1030" s="232" t="s">
        <v>1</v>
      </c>
      <c r="F1030" s="233" t="s">
        <v>233</v>
      </c>
      <c r="G1030" s="230"/>
      <c r="H1030" s="232" t="s">
        <v>1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151</v>
      </c>
      <c r="AU1030" s="239" t="s">
        <v>149</v>
      </c>
      <c r="AV1030" s="13" t="s">
        <v>81</v>
      </c>
      <c r="AW1030" s="13" t="s">
        <v>30</v>
      </c>
      <c r="AX1030" s="13" t="s">
        <v>73</v>
      </c>
      <c r="AY1030" s="239" t="s">
        <v>141</v>
      </c>
    </row>
    <row r="1031" s="14" customFormat="1">
      <c r="A1031" s="14"/>
      <c r="B1031" s="240"/>
      <c r="C1031" s="241"/>
      <c r="D1031" s="231" t="s">
        <v>151</v>
      </c>
      <c r="E1031" s="242" t="s">
        <v>1</v>
      </c>
      <c r="F1031" s="243" t="s">
        <v>149</v>
      </c>
      <c r="G1031" s="241"/>
      <c r="H1031" s="244">
        <v>2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151</v>
      </c>
      <c r="AU1031" s="250" t="s">
        <v>149</v>
      </c>
      <c r="AV1031" s="14" t="s">
        <v>149</v>
      </c>
      <c r="AW1031" s="14" t="s">
        <v>30</v>
      </c>
      <c r="AX1031" s="14" t="s">
        <v>73</v>
      </c>
      <c r="AY1031" s="250" t="s">
        <v>141</v>
      </c>
    </row>
    <row r="1032" s="13" customFormat="1">
      <c r="A1032" s="13"/>
      <c r="B1032" s="229"/>
      <c r="C1032" s="230"/>
      <c r="D1032" s="231" t="s">
        <v>151</v>
      </c>
      <c r="E1032" s="232" t="s">
        <v>1</v>
      </c>
      <c r="F1032" s="233" t="s">
        <v>231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151</v>
      </c>
      <c r="AU1032" s="239" t="s">
        <v>149</v>
      </c>
      <c r="AV1032" s="13" t="s">
        <v>81</v>
      </c>
      <c r="AW1032" s="13" t="s">
        <v>30</v>
      </c>
      <c r="AX1032" s="13" t="s">
        <v>73</v>
      </c>
      <c r="AY1032" s="239" t="s">
        <v>141</v>
      </c>
    </row>
    <row r="1033" s="14" customFormat="1">
      <c r="A1033" s="14"/>
      <c r="B1033" s="240"/>
      <c r="C1033" s="241"/>
      <c r="D1033" s="231" t="s">
        <v>151</v>
      </c>
      <c r="E1033" s="242" t="s">
        <v>1</v>
      </c>
      <c r="F1033" s="243" t="s">
        <v>81</v>
      </c>
      <c r="G1033" s="241"/>
      <c r="H1033" s="244">
        <v>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151</v>
      </c>
      <c r="AU1033" s="250" t="s">
        <v>149</v>
      </c>
      <c r="AV1033" s="14" t="s">
        <v>149</v>
      </c>
      <c r="AW1033" s="14" t="s">
        <v>30</v>
      </c>
      <c r="AX1033" s="14" t="s">
        <v>73</v>
      </c>
      <c r="AY1033" s="250" t="s">
        <v>141</v>
      </c>
    </row>
    <row r="1034" s="13" customFormat="1">
      <c r="A1034" s="13"/>
      <c r="B1034" s="229"/>
      <c r="C1034" s="230"/>
      <c r="D1034" s="231" t="s">
        <v>151</v>
      </c>
      <c r="E1034" s="232" t="s">
        <v>1</v>
      </c>
      <c r="F1034" s="233" t="s">
        <v>227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151</v>
      </c>
      <c r="AU1034" s="239" t="s">
        <v>149</v>
      </c>
      <c r="AV1034" s="13" t="s">
        <v>81</v>
      </c>
      <c r="AW1034" s="13" t="s">
        <v>30</v>
      </c>
      <c r="AX1034" s="13" t="s">
        <v>73</v>
      </c>
      <c r="AY1034" s="239" t="s">
        <v>141</v>
      </c>
    </row>
    <row r="1035" s="14" customFormat="1">
      <c r="A1035" s="14"/>
      <c r="B1035" s="240"/>
      <c r="C1035" s="241"/>
      <c r="D1035" s="231" t="s">
        <v>151</v>
      </c>
      <c r="E1035" s="242" t="s">
        <v>1</v>
      </c>
      <c r="F1035" s="243" t="s">
        <v>73</v>
      </c>
      <c r="G1035" s="241"/>
      <c r="H1035" s="244">
        <v>0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151</v>
      </c>
      <c r="AU1035" s="250" t="s">
        <v>149</v>
      </c>
      <c r="AV1035" s="14" t="s">
        <v>149</v>
      </c>
      <c r="AW1035" s="14" t="s">
        <v>30</v>
      </c>
      <c r="AX1035" s="14" t="s">
        <v>73</v>
      </c>
      <c r="AY1035" s="250" t="s">
        <v>141</v>
      </c>
    </row>
    <row r="1036" s="15" customFormat="1">
      <c r="A1036" s="15"/>
      <c r="B1036" s="262"/>
      <c r="C1036" s="263"/>
      <c r="D1036" s="231" t="s">
        <v>151</v>
      </c>
      <c r="E1036" s="264" t="s">
        <v>1</v>
      </c>
      <c r="F1036" s="265" t="s">
        <v>173</v>
      </c>
      <c r="G1036" s="263"/>
      <c r="H1036" s="266">
        <v>10</v>
      </c>
      <c r="I1036" s="267"/>
      <c r="J1036" s="263"/>
      <c r="K1036" s="263"/>
      <c r="L1036" s="268"/>
      <c r="M1036" s="269"/>
      <c r="N1036" s="270"/>
      <c r="O1036" s="270"/>
      <c r="P1036" s="270"/>
      <c r="Q1036" s="270"/>
      <c r="R1036" s="270"/>
      <c r="S1036" s="270"/>
      <c r="T1036" s="271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72" t="s">
        <v>151</v>
      </c>
      <c r="AU1036" s="272" t="s">
        <v>149</v>
      </c>
      <c r="AV1036" s="15" t="s">
        <v>148</v>
      </c>
      <c r="AW1036" s="15" t="s">
        <v>30</v>
      </c>
      <c r="AX1036" s="15" t="s">
        <v>81</v>
      </c>
      <c r="AY1036" s="272" t="s">
        <v>141</v>
      </c>
    </row>
    <row r="1037" s="2" customFormat="1" ht="24.15" customHeight="1">
      <c r="A1037" s="38"/>
      <c r="B1037" s="39"/>
      <c r="C1037" s="215" t="s">
        <v>400</v>
      </c>
      <c r="D1037" s="215" t="s">
        <v>144</v>
      </c>
      <c r="E1037" s="216" t="s">
        <v>1279</v>
      </c>
      <c r="F1037" s="217" t="s">
        <v>1280</v>
      </c>
      <c r="G1037" s="218" t="s">
        <v>162</v>
      </c>
      <c r="H1037" s="219">
        <v>1</v>
      </c>
      <c r="I1037" s="220"/>
      <c r="J1037" s="221">
        <f>ROUND(I1037*H1037,2)</f>
        <v>0</v>
      </c>
      <c r="K1037" s="222"/>
      <c r="L1037" s="44"/>
      <c r="M1037" s="223" t="s">
        <v>1</v>
      </c>
      <c r="N1037" s="224" t="s">
        <v>39</v>
      </c>
      <c r="O1037" s="91"/>
      <c r="P1037" s="225">
        <f>O1037*H1037</f>
        <v>0</v>
      </c>
      <c r="Q1037" s="225">
        <v>0</v>
      </c>
      <c r="R1037" s="225">
        <f>Q1037*H1037</f>
        <v>0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265</v>
      </c>
      <c r="AT1037" s="227" t="s">
        <v>144</v>
      </c>
      <c r="AU1037" s="227" t="s">
        <v>149</v>
      </c>
      <c r="AY1037" s="17" t="s">
        <v>141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149</v>
      </c>
      <c r="BK1037" s="228">
        <f>ROUND(I1037*H1037,2)</f>
        <v>0</v>
      </c>
      <c r="BL1037" s="17" t="s">
        <v>265</v>
      </c>
      <c r="BM1037" s="227" t="s">
        <v>1281</v>
      </c>
    </row>
    <row r="1038" s="13" customFormat="1">
      <c r="A1038" s="13"/>
      <c r="B1038" s="229"/>
      <c r="C1038" s="230"/>
      <c r="D1038" s="231" t="s">
        <v>151</v>
      </c>
      <c r="E1038" s="232" t="s">
        <v>1</v>
      </c>
      <c r="F1038" s="233" t="s">
        <v>1282</v>
      </c>
      <c r="G1038" s="230"/>
      <c r="H1038" s="232" t="s">
        <v>1</v>
      </c>
      <c r="I1038" s="234"/>
      <c r="J1038" s="230"/>
      <c r="K1038" s="230"/>
      <c r="L1038" s="235"/>
      <c r="M1038" s="236"/>
      <c r="N1038" s="237"/>
      <c r="O1038" s="237"/>
      <c r="P1038" s="237"/>
      <c r="Q1038" s="237"/>
      <c r="R1038" s="237"/>
      <c r="S1038" s="237"/>
      <c r="T1038" s="238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39" t="s">
        <v>151</v>
      </c>
      <c r="AU1038" s="239" t="s">
        <v>149</v>
      </c>
      <c r="AV1038" s="13" t="s">
        <v>81</v>
      </c>
      <c r="AW1038" s="13" t="s">
        <v>30</v>
      </c>
      <c r="AX1038" s="13" t="s">
        <v>73</v>
      </c>
      <c r="AY1038" s="239" t="s">
        <v>141</v>
      </c>
    </row>
    <row r="1039" s="14" customFormat="1">
      <c r="A1039" s="14"/>
      <c r="B1039" s="240"/>
      <c r="C1039" s="241"/>
      <c r="D1039" s="231" t="s">
        <v>151</v>
      </c>
      <c r="E1039" s="242" t="s">
        <v>1</v>
      </c>
      <c r="F1039" s="243" t="s">
        <v>81</v>
      </c>
      <c r="G1039" s="241"/>
      <c r="H1039" s="244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151</v>
      </c>
      <c r="AU1039" s="250" t="s">
        <v>149</v>
      </c>
      <c r="AV1039" s="14" t="s">
        <v>149</v>
      </c>
      <c r="AW1039" s="14" t="s">
        <v>30</v>
      </c>
      <c r="AX1039" s="14" t="s">
        <v>81</v>
      </c>
      <c r="AY1039" s="250" t="s">
        <v>141</v>
      </c>
    </row>
    <row r="1040" s="2" customFormat="1" ht="16.5" customHeight="1">
      <c r="A1040" s="38"/>
      <c r="B1040" s="39"/>
      <c r="C1040" s="251" t="s">
        <v>1283</v>
      </c>
      <c r="D1040" s="251" t="s">
        <v>154</v>
      </c>
      <c r="E1040" s="252" t="s">
        <v>1284</v>
      </c>
      <c r="F1040" s="253" t="s">
        <v>1285</v>
      </c>
      <c r="G1040" s="254" t="s">
        <v>162</v>
      </c>
      <c r="H1040" s="255">
        <v>1</v>
      </c>
      <c r="I1040" s="256"/>
      <c r="J1040" s="257">
        <f>ROUND(I1040*H1040,2)</f>
        <v>0</v>
      </c>
      <c r="K1040" s="258"/>
      <c r="L1040" s="259"/>
      <c r="M1040" s="260" t="s">
        <v>1</v>
      </c>
      <c r="N1040" s="261" t="s">
        <v>39</v>
      </c>
      <c r="O1040" s="91"/>
      <c r="P1040" s="225">
        <f>O1040*H1040</f>
        <v>0</v>
      </c>
      <c r="Q1040" s="225">
        <v>0</v>
      </c>
      <c r="R1040" s="225">
        <f>Q1040*H1040</f>
        <v>0</v>
      </c>
      <c r="S1040" s="225">
        <v>0</v>
      </c>
      <c r="T1040" s="226">
        <f>S1040*H1040</f>
        <v>0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7" t="s">
        <v>348</v>
      </c>
      <c r="AT1040" s="227" t="s">
        <v>154</v>
      </c>
      <c r="AU1040" s="227" t="s">
        <v>149</v>
      </c>
      <c r="AY1040" s="17" t="s">
        <v>141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17" t="s">
        <v>149</v>
      </c>
      <c r="BK1040" s="228">
        <f>ROUND(I1040*H1040,2)</f>
        <v>0</v>
      </c>
      <c r="BL1040" s="17" t="s">
        <v>265</v>
      </c>
      <c r="BM1040" s="227" t="s">
        <v>1286</v>
      </c>
    </row>
    <row r="1041" s="13" customFormat="1">
      <c r="A1041" s="13"/>
      <c r="B1041" s="229"/>
      <c r="C1041" s="230"/>
      <c r="D1041" s="231" t="s">
        <v>151</v>
      </c>
      <c r="E1041" s="232" t="s">
        <v>1</v>
      </c>
      <c r="F1041" s="233" t="s">
        <v>1282</v>
      </c>
      <c r="G1041" s="230"/>
      <c r="H1041" s="232" t="s">
        <v>1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9" t="s">
        <v>151</v>
      </c>
      <c r="AU1041" s="239" t="s">
        <v>149</v>
      </c>
      <c r="AV1041" s="13" t="s">
        <v>81</v>
      </c>
      <c r="AW1041" s="13" t="s">
        <v>30</v>
      </c>
      <c r="AX1041" s="13" t="s">
        <v>73</v>
      </c>
      <c r="AY1041" s="239" t="s">
        <v>141</v>
      </c>
    </row>
    <row r="1042" s="14" customFormat="1">
      <c r="A1042" s="14"/>
      <c r="B1042" s="240"/>
      <c r="C1042" s="241"/>
      <c r="D1042" s="231" t="s">
        <v>151</v>
      </c>
      <c r="E1042" s="242" t="s">
        <v>1</v>
      </c>
      <c r="F1042" s="243" t="s">
        <v>81</v>
      </c>
      <c r="G1042" s="241"/>
      <c r="H1042" s="244">
        <v>1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151</v>
      </c>
      <c r="AU1042" s="250" t="s">
        <v>149</v>
      </c>
      <c r="AV1042" s="14" t="s">
        <v>149</v>
      </c>
      <c r="AW1042" s="14" t="s">
        <v>30</v>
      </c>
      <c r="AX1042" s="14" t="s">
        <v>81</v>
      </c>
      <c r="AY1042" s="250" t="s">
        <v>141</v>
      </c>
    </row>
    <row r="1043" s="2" customFormat="1" ht="24.15" customHeight="1">
      <c r="A1043" s="38"/>
      <c r="B1043" s="39"/>
      <c r="C1043" s="215" t="s">
        <v>1287</v>
      </c>
      <c r="D1043" s="215" t="s">
        <v>144</v>
      </c>
      <c r="E1043" s="216" t="s">
        <v>1288</v>
      </c>
      <c r="F1043" s="217" t="s">
        <v>1289</v>
      </c>
      <c r="G1043" s="218" t="s">
        <v>162</v>
      </c>
      <c r="H1043" s="219">
        <v>37</v>
      </c>
      <c r="I1043" s="220"/>
      <c r="J1043" s="221">
        <f>ROUND(I1043*H1043,2)</f>
        <v>0</v>
      </c>
      <c r="K1043" s="222"/>
      <c r="L1043" s="44"/>
      <c r="M1043" s="223" t="s">
        <v>1</v>
      </c>
      <c r="N1043" s="224" t="s">
        <v>39</v>
      </c>
      <c r="O1043" s="91"/>
      <c r="P1043" s="225">
        <f>O1043*H1043</f>
        <v>0</v>
      </c>
      <c r="Q1043" s="225">
        <v>0</v>
      </c>
      <c r="R1043" s="225">
        <f>Q1043*H1043</f>
        <v>0</v>
      </c>
      <c r="S1043" s="225">
        <v>0</v>
      </c>
      <c r="T1043" s="226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27" t="s">
        <v>265</v>
      </c>
      <c r="AT1043" s="227" t="s">
        <v>144</v>
      </c>
      <c r="AU1043" s="227" t="s">
        <v>149</v>
      </c>
      <c r="AY1043" s="17" t="s">
        <v>141</v>
      </c>
      <c r="BE1043" s="228">
        <f>IF(N1043="základní",J1043,0)</f>
        <v>0</v>
      </c>
      <c r="BF1043" s="228">
        <f>IF(N1043="snížená",J1043,0)</f>
        <v>0</v>
      </c>
      <c r="BG1043" s="228">
        <f>IF(N1043="zákl. přenesená",J1043,0)</f>
        <v>0</v>
      </c>
      <c r="BH1043" s="228">
        <f>IF(N1043="sníž. přenesená",J1043,0)</f>
        <v>0</v>
      </c>
      <c r="BI1043" s="228">
        <f>IF(N1043="nulová",J1043,0)</f>
        <v>0</v>
      </c>
      <c r="BJ1043" s="17" t="s">
        <v>149</v>
      </c>
      <c r="BK1043" s="228">
        <f>ROUND(I1043*H1043,2)</f>
        <v>0</v>
      </c>
      <c r="BL1043" s="17" t="s">
        <v>265</v>
      </c>
      <c r="BM1043" s="227" t="s">
        <v>1290</v>
      </c>
    </row>
    <row r="1044" s="13" customFormat="1">
      <c r="A1044" s="13"/>
      <c r="B1044" s="229"/>
      <c r="C1044" s="230"/>
      <c r="D1044" s="231" t="s">
        <v>151</v>
      </c>
      <c r="E1044" s="232" t="s">
        <v>1</v>
      </c>
      <c r="F1044" s="233" t="s">
        <v>1291</v>
      </c>
      <c r="G1044" s="230"/>
      <c r="H1044" s="232" t="s">
        <v>1</v>
      </c>
      <c r="I1044" s="234"/>
      <c r="J1044" s="230"/>
      <c r="K1044" s="230"/>
      <c r="L1044" s="235"/>
      <c r="M1044" s="236"/>
      <c r="N1044" s="237"/>
      <c r="O1044" s="237"/>
      <c r="P1044" s="237"/>
      <c r="Q1044" s="237"/>
      <c r="R1044" s="237"/>
      <c r="S1044" s="237"/>
      <c r="T1044" s="23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9" t="s">
        <v>151</v>
      </c>
      <c r="AU1044" s="239" t="s">
        <v>149</v>
      </c>
      <c r="AV1044" s="13" t="s">
        <v>81</v>
      </c>
      <c r="AW1044" s="13" t="s">
        <v>30</v>
      </c>
      <c r="AX1044" s="13" t="s">
        <v>73</v>
      </c>
      <c r="AY1044" s="239" t="s">
        <v>141</v>
      </c>
    </row>
    <row r="1045" s="14" customFormat="1">
      <c r="A1045" s="14"/>
      <c r="B1045" s="240"/>
      <c r="C1045" s="241"/>
      <c r="D1045" s="231" t="s">
        <v>151</v>
      </c>
      <c r="E1045" s="242" t="s">
        <v>1</v>
      </c>
      <c r="F1045" s="243" t="s">
        <v>142</v>
      </c>
      <c r="G1045" s="241"/>
      <c r="H1045" s="244">
        <v>3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0" t="s">
        <v>151</v>
      </c>
      <c r="AU1045" s="250" t="s">
        <v>149</v>
      </c>
      <c r="AV1045" s="14" t="s">
        <v>149</v>
      </c>
      <c r="AW1045" s="14" t="s">
        <v>30</v>
      </c>
      <c r="AX1045" s="14" t="s">
        <v>73</v>
      </c>
      <c r="AY1045" s="250" t="s">
        <v>141</v>
      </c>
    </row>
    <row r="1046" s="13" customFormat="1">
      <c r="A1046" s="13"/>
      <c r="B1046" s="229"/>
      <c r="C1046" s="230"/>
      <c r="D1046" s="231" t="s">
        <v>151</v>
      </c>
      <c r="E1046" s="232" t="s">
        <v>1</v>
      </c>
      <c r="F1046" s="233" t="s">
        <v>1292</v>
      </c>
      <c r="G1046" s="230"/>
      <c r="H1046" s="232" t="s">
        <v>1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9" t="s">
        <v>151</v>
      </c>
      <c r="AU1046" s="239" t="s">
        <v>149</v>
      </c>
      <c r="AV1046" s="13" t="s">
        <v>81</v>
      </c>
      <c r="AW1046" s="13" t="s">
        <v>30</v>
      </c>
      <c r="AX1046" s="13" t="s">
        <v>73</v>
      </c>
      <c r="AY1046" s="239" t="s">
        <v>141</v>
      </c>
    </row>
    <row r="1047" s="14" customFormat="1">
      <c r="A1047" s="14"/>
      <c r="B1047" s="240"/>
      <c r="C1047" s="241"/>
      <c r="D1047" s="231" t="s">
        <v>151</v>
      </c>
      <c r="E1047" s="242" t="s">
        <v>1</v>
      </c>
      <c r="F1047" s="243" t="s">
        <v>81</v>
      </c>
      <c r="G1047" s="241"/>
      <c r="H1047" s="244">
        <v>1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0" t="s">
        <v>151</v>
      </c>
      <c r="AU1047" s="250" t="s">
        <v>149</v>
      </c>
      <c r="AV1047" s="14" t="s">
        <v>149</v>
      </c>
      <c r="AW1047" s="14" t="s">
        <v>30</v>
      </c>
      <c r="AX1047" s="14" t="s">
        <v>73</v>
      </c>
      <c r="AY1047" s="250" t="s">
        <v>141</v>
      </c>
    </row>
    <row r="1048" s="13" customFormat="1">
      <c r="A1048" s="13"/>
      <c r="B1048" s="229"/>
      <c r="C1048" s="230"/>
      <c r="D1048" s="231" t="s">
        <v>151</v>
      </c>
      <c r="E1048" s="232" t="s">
        <v>1</v>
      </c>
      <c r="F1048" s="233" t="s">
        <v>1293</v>
      </c>
      <c r="G1048" s="230"/>
      <c r="H1048" s="232" t="s">
        <v>1</v>
      </c>
      <c r="I1048" s="234"/>
      <c r="J1048" s="230"/>
      <c r="K1048" s="230"/>
      <c r="L1048" s="235"/>
      <c r="M1048" s="236"/>
      <c r="N1048" s="237"/>
      <c r="O1048" s="237"/>
      <c r="P1048" s="237"/>
      <c r="Q1048" s="237"/>
      <c r="R1048" s="237"/>
      <c r="S1048" s="237"/>
      <c r="T1048" s="238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9" t="s">
        <v>151</v>
      </c>
      <c r="AU1048" s="239" t="s">
        <v>149</v>
      </c>
      <c r="AV1048" s="13" t="s">
        <v>81</v>
      </c>
      <c r="AW1048" s="13" t="s">
        <v>30</v>
      </c>
      <c r="AX1048" s="13" t="s">
        <v>73</v>
      </c>
      <c r="AY1048" s="239" t="s">
        <v>141</v>
      </c>
    </row>
    <row r="1049" s="14" customFormat="1">
      <c r="A1049" s="14"/>
      <c r="B1049" s="240"/>
      <c r="C1049" s="241"/>
      <c r="D1049" s="231" t="s">
        <v>151</v>
      </c>
      <c r="E1049" s="242" t="s">
        <v>1</v>
      </c>
      <c r="F1049" s="243" t="s">
        <v>81</v>
      </c>
      <c r="G1049" s="241"/>
      <c r="H1049" s="244">
        <v>1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151</v>
      </c>
      <c r="AU1049" s="250" t="s">
        <v>149</v>
      </c>
      <c r="AV1049" s="14" t="s">
        <v>149</v>
      </c>
      <c r="AW1049" s="14" t="s">
        <v>30</v>
      </c>
      <c r="AX1049" s="14" t="s">
        <v>73</v>
      </c>
      <c r="AY1049" s="250" t="s">
        <v>141</v>
      </c>
    </row>
    <row r="1050" s="13" customFormat="1">
      <c r="A1050" s="13"/>
      <c r="B1050" s="229"/>
      <c r="C1050" s="230"/>
      <c r="D1050" s="231" t="s">
        <v>151</v>
      </c>
      <c r="E1050" s="232" t="s">
        <v>1</v>
      </c>
      <c r="F1050" s="233" t="s">
        <v>1232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151</v>
      </c>
      <c r="AU1050" s="239" t="s">
        <v>149</v>
      </c>
      <c r="AV1050" s="13" t="s">
        <v>81</v>
      </c>
      <c r="AW1050" s="13" t="s">
        <v>30</v>
      </c>
      <c r="AX1050" s="13" t="s">
        <v>73</v>
      </c>
      <c r="AY1050" s="239" t="s">
        <v>141</v>
      </c>
    </row>
    <row r="1051" s="14" customFormat="1">
      <c r="A1051" s="14"/>
      <c r="B1051" s="240"/>
      <c r="C1051" s="241"/>
      <c r="D1051" s="231" t="s">
        <v>151</v>
      </c>
      <c r="E1051" s="242" t="s">
        <v>1</v>
      </c>
      <c r="F1051" s="243" t="s">
        <v>1294</v>
      </c>
      <c r="G1051" s="241"/>
      <c r="H1051" s="244">
        <v>32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151</v>
      </c>
      <c r="AU1051" s="250" t="s">
        <v>149</v>
      </c>
      <c r="AV1051" s="14" t="s">
        <v>149</v>
      </c>
      <c r="AW1051" s="14" t="s">
        <v>30</v>
      </c>
      <c r="AX1051" s="14" t="s">
        <v>73</v>
      </c>
      <c r="AY1051" s="250" t="s">
        <v>141</v>
      </c>
    </row>
    <row r="1052" s="15" customFormat="1">
      <c r="A1052" s="15"/>
      <c r="B1052" s="262"/>
      <c r="C1052" s="263"/>
      <c r="D1052" s="231" t="s">
        <v>151</v>
      </c>
      <c r="E1052" s="264" t="s">
        <v>1</v>
      </c>
      <c r="F1052" s="265" t="s">
        <v>173</v>
      </c>
      <c r="G1052" s="263"/>
      <c r="H1052" s="266">
        <v>37</v>
      </c>
      <c r="I1052" s="267"/>
      <c r="J1052" s="263"/>
      <c r="K1052" s="263"/>
      <c r="L1052" s="268"/>
      <c r="M1052" s="269"/>
      <c r="N1052" s="270"/>
      <c r="O1052" s="270"/>
      <c r="P1052" s="270"/>
      <c r="Q1052" s="270"/>
      <c r="R1052" s="270"/>
      <c r="S1052" s="270"/>
      <c r="T1052" s="271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72" t="s">
        <v>151</v>
      </c>
      <c r="AU1052" s="272" t="s">
        <v>149</v>
      </c>
      <c r="AV1052" s="15" t="s">
        <v>148</v>
      </c>
      <c r="AW1052" s="15" t="s">
        <v>30</v>
      </c>
      <c r="AX1052" s="15" t="s">
        <v>81</v>
      </c>
      <c r="AY1052" s="272" t="s">
        <v>141</v>
      </c>
    </row>
    <row r="1053" s="2" customFormat="1" ht="16.5" customHeight="1">
      <c r="A1053" s="38"/>
      <c r="B1053" s="39"/>
      <c r="C1053" s="251" t="s">
        <v>1295</v>
      </c>
      <c r="D1053" s="251" t="s">
        <v>154</v>
      </c>
      <c r="E1053" s="252" t="s">
        <v>1296</v>
      </c>
      <c r="F1053" s="253" t="s">
        <v>1297</v>
      </c>
      <c r="G1053" s="254" t="s">
        <v>162</v>
      </c>
      <c r="H1053" s="255">
        <v>37</v>
      </c>
      <c r="I1053" s="256"/>
      <c r="J1053" s="257">
        <f>ROUND(I1053*H1053,2)</f>
        <v>0</v>
      </c>
      <c r="K1053" s="258"/>
      <c r="L1053" s="259"/>
      <c r="M1053" s="260" t="s">
        <v>1</v>
      </c>
      <c r="N1053" s="261" t="s">
        <v>39</v>
      </c>
      <c r="O1053" s="91"/>
      <c r="P1053" s="225">
        <f>O1053*H1053</f>
        <v>0</v>
      </c>
      <c r="Q1053" s="225">
        <v>6.9999999999999994E-05</v>
      </c>
      <c r="R1053" s="225">
        <f>Q1053*H1053</f>
        <v>0.0025899999999999999</v>
      </c>
      <c r="S1053" s="225">
        <v>0</v>
      </c>
      <c r="T1053" s="226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27" t="s">
        <v>348</v>
      </c>
      <c r="AT1053" s="227" t="s">
        <v>154</v>
      </c>
      <c r="AU1053" s="227" t="s">
        <v>149</v>
      </c>
      <c r="AY1053" s="17" t="s">
        <v>141</v>
      </c>
      <c r="BE1053" s="228">
        <f>IF(N1053="základní",J1053,0)</f>
        <v>0</v>
      </c>
      <c r="BF1053" s="228">
        <f>IF(N1053="snížená",J1053,0)</f>
        <v>0</v>
      </c>
      <c r="BG1053" s="228">
        <f>IF(N1053="zákl. přenesená",J1053,0)</f>
        <v>0</v>
      </c>
      <c r="BH1053" s="228">
        <f>IF(N1053="sníž. přenesená",J1053,0)</f>
        <v>0</v>
      </c>
      <c r="BI1053" s="228">
        <f>IF(N1053="nulová",J1053,0)</f>
        <v>0</v>
      </c>
      <c r="BJ1053" s="17" t="s">
        <v>149</v>
      </c>
      <c r="BK1053" s="228">
        <f>ROUND(I1053*H1053,2)</f>
        <v>0</v>
      </c>
      <c r="BL1053" s="17" t="s">
        <v>265</v>
      </c>
      <c r="BM1053" s="227" t="s">
        <v>1298</v>
      </c>
    </row>
    <row r="1054" s="13" customFormat="1">
      <c r="A1054" s="13"/>
      <c r="B1054" s="229"/>
      <c r="C1054" s="230"/>
      <c r="D1054" s="231" t="s">
        <v>151</v>
      </c>
      <c r="E1054" s="232" t="s">
        <v>1</v>
      </c>
      <c r="F1054" s="233" t="s">
        <v>1291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151</v>
      </c>
      <c r="AU1054" s="239" t="s">
        <v>149</v>
      </c>
      <c r="AV1054" s="13" t="s">
        <v>81</v>
      </c>
      <c r="AW1054" s="13" t="s">
        <v>30</v>
      </c>
      <c r="AX1054" s="13" t="s">
        <v>73</v>
      </c>
      <c r="AY1054" s="239" t="s">
        <v>141</v>
      </c>
    </row>
    <row r="1055" s="14" customFormat="1">
      <c r="A1055" s="14"/>
      <c r="B1055" s="240"/>
      <c r="C1055" s="241"/>
      <c r="D1055" s="231" t="s">
        <v>151</v>
      </c>
      <c r="E1055" s="242" t="s">
        <v>1</v>
      </c>
      <c r="F1055" s="243" t="s">
        <v>142</v>
      </c>
      <c r="G1055" s="241"/>
      <c r="H1055" s="244">
        <v>3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151</v>
      </c>
      <c r="AU1055" s="250" t="s">
        <v>149</v>
      </c>
      <c r="AV1055" s="14" t="s">
        <v>149</v>
      </c>
      <c r="AW1055" s="14" t="s">
        <v>30</v>
      </c>
      <c r="AX1055" s="14" t="s">
        <v>73</v>
      </c>
      <c r="AY1055" s="250" t="s">
        <v>141</v>
      </c>
    </row>
    <row r="1056" s="13" customFormat="1">
      <c r="A1056" s="13"/>
      <c r="B1056" s="229"/>
      <c r="C1056" s="230"/>
      <c r="D1056" s="231" t="s">
        <v>151</v>
      </c>
      <c r="E1056" s="232" t="s">
        <v>1</v>
      </c>
      <c r="F1056" s="233" t="s">
        <v>1292</v>
      </c>
      <c r="G1056" s="230"/>
      <c r="H1056" s="232" t="s">
        <v>1</v>
      </c>
      <c r="I1056" s="234"/>
      <c r="J1056" s="230"/>
      <c r="K1056" s="230"/>
      <c r="L1056" s="235"/>
      <c r="M1056" s="236"/>
      <c r="N1056" s="237"/>
      <c r="O1056" s="237"/>
      <c r="P1056" s="237"/>
      <c r="Q1056" s="237"/>
      <c r="R1056" s="237"/>
      <c r="S1056" s="237"/>
      <c r="T1056" s="23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39" t="s">
        <v>151</v>
      </c>
      <c r="AU1056" s="239" t="s">
        <v>149</v>
      </c>
      <c r="AV1056" s="13" t="s">
        <v>81</v>
      </c>
      <c r="AW1056" s="13" t="s">
        <v>30</v>
      </c>
      <c r="AX1056" s="13" t="s">
        <v>73</v>
      </c>
      <c r="AY1056" s="239" t="s">
        <v>141</v>
      </c>
    </row>
    <row r="1057" s="14" customFormat="1">
      <c r="A1057" s="14"/>
      <c r="B1057" s="240"/>
      <c r="C1057" s="241"/>
      <c r="D1057" s="231" t="s">
        <v>151</v>
      </c>
      <c r="E1057" s="242" t="s">
        <v>1</v>
      </c>
      <c r="F1057" s="243" t="s">
        <v>81</v>
      </c>
      <c r="G1057" s="241"/>
      <c r="H1057" s="244">
        <v>1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0" t="s">
        <v>151</v>
      </c>
      <c r="AU1057" s="250" t="s">
        <v>149</v>
      </c>
      <c r="AV1057" s="14" t="s">
        <v>149</v>
      </c>
      <c r="AW1057" s="14" t="s">
        <v>30</v>
      </c>
      <c r="AX1057" s="14" t="s">
        <v>73</v>
      </c>
      <c r="AY1057" s="250" t="s">
        <v>141</v>
      </c>
    </row>
    <row r="1058" s="13" customFormat="1">
      <c r="A1058" s="13"/>
      <c r="B1058" s="229"/>
      <c r="C1058" s="230"/>
      <c r="D1058" s="231" t="s">
        <v>151</v>
      </c>
      <c r="E1058" s="232" t="s">
        <v>1</v>
      </c>
      <c r="F1058" s="233" t="s">
        <v>1293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151</v>
      </c>
      <c r="AU1058" s="239" t="s">
        <v>149</v>
      </c>
      <c r="AV1058" s="13" t="s">
        <v>81</v>
      </c>
      <c r="AW1058" s="13" t="s">
        <v>30</v>
      </c>
      <c r="AX1058" s="13" t="s">
        <v>73</v>
      </c>
      <c r="AY1058" s="239" t="s">
        <v>141</v>
      </c>
    </row>
    <row r="1059" s="14" customFormat="1">
      <c r="A1059" s="14"/>
      <c r="B1059" s="240"/>
      <c r="C1059" s="241"/>
      <c r="D1059" s="231" t="s">
        <v>151</v>
      </c>
      <c r="E1059" s="242" t="s">
        <v>1</v>
      </c>
      <c r="F1059" s="243" t="s">
        <v>81</v>
      </c>
      <c r="G1059" s="241"/>
      <c r="H1059" s="244">
        <v>1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151</v>
      </c>
      <c r="AU1059" s="250" t="s">
        <v>149</v>
      </c>
      <c r="AV1059" s="14" t="s">
        <v>149</v>
      </c>
      <c r="AW1059" s="14" t="s">
        <v>30</v>
      </c>
      <c r="AX1059" s="14" t="s">
        <v>73</v>
      </c>
      <c r="AY1059" s="250" t="s">
        <v>141</v>
      </c>
    </row>
    <row r="1060" s="13" customFormat="1">
      <c r="A1060" s="13"/>
      <c r="B1060" s="229"/>
      <c r="C1060" s="230"/>
      <c r="D1060" s="231" t="s">
        <v>151</v>
      </c>
      <c r="E1060" s="232" t="s">
        <v>1</v>
      </c>
      <c r="F1060" s="233" t="s">
        <v>1232</v>
      </c>
      <c r="G1060" s="230"/>
      <c r="H1060" s="232" t="s">
        <v>1</v>
      </c>
      <c r="I1060" s="234"/>
      <c r="J1060" s="230"/>
      <c r="K1060" s="230"/>
      <c r="L1060" s="235"/>
      <c r="M1060" s="236"/>
      <c r="N1060" s="237"/>
      <c r="O1060" s="237"/>
      <c r="P1060" s="237"/>
      <c r="Q1060" s="237"/>
      <c r="R1060" s="237"/>
      <c r="S1060" s="237"/>
      <c r="T1060" s="23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9" t="s">
        <v>151</v>
      </c>
      <c r="AU1060" s="239" t="s">
        <v>149</v>
      </c>
      <c r="AV1060" s="13" t="s">
        <v>81</v>
      </c>
      <c r="AW1060" s="13" t="s">
        <v>30</v>
      </c>
      <c r="AX1060" s="13" t="s">
        <v>73</v>
      </c>
      <c r="AY1060" s="239" t="s">
        <v>141</v>
      </c>
    </row>
    <row r="1061" s="14" customFormat="1">
      <c r="A1061" s="14"/>
      <c r="B1061" s="240"/>
      <c r="C1061" s="241"/>
      <c r="D1061" s="231" t="s">
        <v>151</v>
      </c>
      <c r="E1061" s="242" t="s">
        <v>1</v>
      </c>
      <c r="F1061" s="243" t="s">
        <v>1294</v>
      </c>
      <c r="G1061" s="241"/>
      <c r="H1061" s="244">
        <v>32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0" t="s">
        <v>151</v>
      </c>
      <c r="AU1061" s="250" t="s">
        <v>149</v>
      </c>
      <c r="AV1061" s="14" t="s">
        <v>149</v>
      </c>
      <c r="AW1061" s="14" t="s">
        <v>30</v>
      </c>
      <c r="AX1061" s="14" t="s">
        <v>73</v>
      </c>
      <c r="AY1061" s="250" t="s">
        <v>141</v>
      </c>
    </row>
    <row r="1062" s="15" customFormat="1">
      <c r="A1062" s="15"/>
      <c r="B1062" s="262"/>
      <c r="C1062" s="263"/>
      <c r="D1062" s="231" t="s">
        <v>151</v>
      </c>
      <c r="E1062" s="264" t="s">
        <v>1</v>
      </c>
      <c r="F1062" s="265" t="s">
        <v>173</v>
      </c>
      <c r="G1062" s="263"/>
      <c r="H1062" s="266">
        <v>37</v>
      </c>
      <c r="I1062" s="267"/>
      <c r="J1062" s="263"/>
      <c r="K1062" s="263"/>
      <c r="L1062" s="268"/>
      <c r="M1062" s="269"/>
      <c r="N1062" s="270"/>
      <c r="O1062" s="270"/>
      <c r="P1062" s="270"/>
      <c r="Q1062" s="270"/>
      <c r="R1062" s="270"/>
      <c r="S1062" s="270"/>
      <c r="T1062" s="271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72" t="s">
        <v>151</v>
      </c>
      <c r="AU1062" s="272" t="s">
        <v>149</v>
      </c>
      <c r="AV1062" s="15" t="s">
        <v>148</v>
      </c>
      <c r="AW1062" s="15" t="s">
        <v>30</v>
      </c>
      <c r="AX1062" s="15" t="s">
        <v>81</v>
      </c>
      <c r="AY1062" s="272" t="s">
        <v>141</v>
      </c>
    </row>
    <row r="1063" s="2" customFormat="1" ht="24.15" customHeight="1">
      <c r="A1063" s="38"/>
      <c r="B1063" s="39"/>
      <c r="C1063" s="251" t="s">
        <v>1299</v>
      </c>
      <c r="D1063" s="251" t="s">
        <v>154</v>
      </c>
      <c r="E1063" s="252" t="s">
        <v>1300</v>
      </c>
      <c r="F1063" s="253" t="s">
        <v>1301</v>
      </c>
      <c r="G1063" s="254" t="s">
        <v>162</v>
      </c>
      <c r="H1063" s="255">
        <v>37</v>
      </c>
      <c r="I1063" s="256"/>
      <c r="J1063" s="257">
        <f>ROUND(I1063*H1063,2)</f>
        <v>0</v>
      </c>
      <c r="K1063" s="258"/>
      <c r="L1063" s="259"/>
      <c r="M1063" s="260" t="s">
        <v>1</v>
      </c>
      <c r="N1063" s="261" t="s">
        <v>39</v>
      </c>
      <c r="O1063" s="91"/>
      <c r="P1063" s="225">
        <f>O1063*H1063</f>
        <v>0</v>
      </c>
      <c r="Q1063" s="225">
        <v>6.0000000000000002E-05</v>
      </c>
      <c r="R1063" s="225">
        <f>Q1063*H1063</f>
        <v>0.0022200000000000002</v>
      </c>
      <c r="S1063" s="225">
        <v>0</v>
      </c>
      <c r="T1063" s="226">
        <f>S1063*H1063</f>
        <v>0</v>
      </c>
      <c r="U1063" s="38"/>
      <c r="V1063" s="38"/>
      <c r="W1063" s="38"/>
      <c r="X1063" s="38"/>
      <c r="Y1063" s="38"/>
      <c r="Z1063" s="38"/>
      <c r="AA1063" s="38"/>
      <c r="AB1063" s="38"/>
      <c r="AC1063" s="38"/>
      <c r="AD1063" s="38"/>
      <c r="AE1063" s="38"/>
      <c r="AR1063" s="227" t="s">
        <v>348</v>
      </c>
      <c r="AT1063" s="227" t="s">
        <v>154</v>
      </c>
      <c r="AU1063" s="227" t="s">
        <v>149</v>
      </c>
      <c r="AY1063" s="17" t="s">
        <v>141</v>
      </c>
      <c r="BE1063" s="228">
        <f>IF(N1063="základní",J1063,0)</f>
        <v>0</v>
      </c>
      <c r="BF1063" s="228">
        <f>IF(N1063="snížená",J1063,0)</f>
        <v>0</v>
      </c>
      <c r="BG1063" s="228">
        <f>IF(N1063="zákl. přenesená",J1063,0)</f>
        <v>0</v>
      </c>
      <c r="BH1063" s="228">
        <f>IF(N1063="sníž. přenesená",J1063,0)</f>
        <v>0</v>
      </c>
      <c r="BI1063" s="228">
        <f>IF(N1063="nulová",J1063,0)</f>
        <v>0</v>
      </c>
      <c r="BJ1063" s="17" t="s">
        <v>149</v>
      </c>
      <c r="BK1063" s="228">
        <f>ROUND(I1063*H1063,2)</f>
        <v>0</v>
      </c>
      <c r="BL1063" s="17" t="s">
        <v>265</v>
      </c>
      <c r="BM1063" s="227" t="s">
        <v>1302</v>
      </c>
    </row>
    <row r="1064" s="13" customFormat="1">
      <c r="A1064" s="13"/>
      <c r="B1064" s="229"/>
      <c r="C1064" s="230"/>
      <c r="D1064" s="231" t="s">
        <v>151</v>
      </c>
      <c r="E1064" s="232" t="s">
        <v>1</v>
      </c>
      <c r="F1064" s="233" t="s">
        <v>1291</v>
      </c>
      <c r="G1064" s="230"/>
      <c r="H1064" s="232" t="s">
        <v>1</v>
      </c>
      <c r="I1064" s="234"/>
      <c r="J1064" s="230"/>
      <c r="K1064" s="230"/>
      <c r="L1064" s="235"/>
      <c r="M1064" s="236"/>
      <c r="N1064" s="237"/>
      <c r="O1064" s="237"/>
      <c r="P1064" s="237"/>
      <c r="Q1064" s="237"/>
      <c r="R1064" s="237"/>
      <c r="S1064" s="237"/>
      <c r="T1064" s="238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239" t="s">
        <v>151</v>
      </c>
      <c r="AU1064" s="239" t="s">
        <v>149</v>
      </c>
      <c r="AV1064" s="13" t="s">
        <v>81</v>
      </c>
      <c r="AW1064" s="13" t="s">
        <v>30</v>
      </c>
      <c r="AX1064" s="13" t="s">
        <v>73</v>
      </c>
      <c r="AY1064" s="239" t="s">
        <v>141</v>
      </c>
    </row>
    <row r="1065" s="14" customFormat="1">
      <c r="A1065" s="14"/>
      <c r="B1065" s="240"/>
      <c r="C1065" s="241"/>
      <c r="D1065" s="231" t="s">
        <v>151</v>
      </c>
      <c r="E1065" s="242" t="s">
        <v>1</v>
      </c>
      <c r="F1065" s="243" t="s">
        <v>142</v>
      </c>
      <c r="G1065" s="241"/>
      <c r="H1065" s="244">
        <v>3</v>
      </c>
      <c r="I1065" s="245"/>
      <c r="J1065" s="241"/>
      <c r="K1065" s="241"/>
      <c r="L1065" s="246"/>
      <c r="M1065" s="247"/>
      <c r="N1065" s="248"/>
      <c r="O1065" s="248"/>
      <c r="P1065" s="248"/>
      <c r="Q1065" s="248"/>
      <c r="R1065" s="248"/>
      <c r="S1065" s="248"/>
      <c r="T1065" s="249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50" t="s">
        <v>151</v>
      </c>
      <c r="AU1065" s="250" t="s">
        <v>149</v>
      </c>
      <c r="AV1065" s="14" t="s">
        <v>149</v>
      </c>
      <c r="AW1065" s="14" t="s">
        <v>30</v>
      </c>
      <c r="AX1065" s="14" t="s">
        <v>73</v>
      </c>
      <c r="AY1065" s="250" t="s">
        <v>141</v>
      </c>
    </row>
    <row r="1066" s="13" customFormat="1">
      <c r="A1066" s="13"/>
      <c r="B1066" s="229"/>
      <c r="C1066" s="230"/>
      <c r="D1066" s="231" t="s">
        <v>151</v>
      </c>
      <c r="E1066" s="232" t="s">
        <v>1</v>
      </c>
      <c r="F1066" s="233" t="s">
        <v>1292</v>
      </c>
      <c r="G1066" s="230"/>
      <c r="H1066" s="232" t="s">
        <v>1</v>
      </c>
      <c r="I1066" s="234"/>
      <c r="J1066" s="230"/>
      <c r="K1066" s="230"/>
      <c r="L1066" s="235"/>
      <c r="M1066" s="236"/>
      <c r="N1066" s="237"/>
      <c r="O1066" s="237"/>
      <c r="P1066" s="237"/>
      <c r="Q1066" s="237"/>
      <c r="R1066" s="237"/>
      <c r="S1066" s="237"/>
      <c r="T1066" s="238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39" t="s">
        <v>151</v>
      </c>
      <c r="AU1066" s="239" t="s">
        <v>149</v>
      </c>
      <c r="AV1066" s="13" t="s">
        <v>81</v>
      </c>
      <c r="AW1066" s="13" t="s">
        <v>30</v>
      </c>
      <c r="AX1066" s="13" t="s">
        <v>73</v>
      </c>
      <c r="AY1066" s="239" t="s">
        <v>141</v>
      </c>
    </row>
    <row r="1067" s="14" customFormat="1">
      <c r="A1067" s="14"/>
      <c r="B1067" s="240"/>
      <c r="C1067" s="241"/>
      <c r="D1067" s="231" t="s">
        <v>151</v>
      </c>
      <c r="E1067" s="242" t="s">
        <v>1</v>
      </c>
      <c r="F1067" s="243" t="s">
        <v>81</v>
      </c>
      <c r="G1067" s="241"/>
      <c r="H1067" s="244">
        <v>1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50" t="s">
        <v>151</v>
      </c>
      <c r="AU1067" s="250" t="s">
        <v>149</v>
      </c>
      <c r="AV1067" s="14" t="s">
        <v>149</v>
      </c>
      <c r="AW1067" s="14" t="s">
        <v>30</v>
      </c>
      <c r="AX1067" s="14" t="s">
        <v>73</v>
      </c>
      <c r="AY1067" s="250" t="s">
        <v>141</v>
      </c>
    </row>
    <row r="1068" s="13" customFormat="1">
      <c r="A1068" s="13"/>
      <c r="B1068" s="229"/>
      <c r="C1068" s="230"/>
      <c r="D1068" s="231" t="s">
        <v>151</v>
      </c>
      <c r="E1068" s="232" t="s">
        <v>1</v>
      </c>
      <c r="F1068" s="233" t="s">
        <v>1293</v>
      </c>
      <c r="G1068" s="230"/>
      <c r="H1068" s="232" t="s">
        <v>1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9" t="s">
        <v>151</v>
      </c>
      <c r="AU1068" s="239" t="s">
        <v>149</v>
      </c>
      <c r="AV1068" s="13" t="s">
        <v>81</v>
      </c>
      <c r="AW1068" s="13" t="s">
        <v>30</v>
      </c>
      <c r="AX1068" s="13" t="s">
        <v>73</v>
      </c>
      <c r="AY1068" s="239" t="s">
        <v>141</v>
      </c>
    </row>
    <row r="1069" s="14" customFormat="1">
      <c r="A1069" s="14"/>
      <c r="B1069" s="240"/>
      <c r="C1069" s="241"/>
      <c r="D1069" s="231" t="s">
        <v>151</v>
      </c>
      <c r="E1069" s="242" t="s">
        <v>1</v>
      </c>
      <c r="F1069" s="243" t="s">
        <v>81</v>
      </c>
      <c r="G1069" s="241"/>
      <c r="H1069" s="244">
        <v>1</v>
      </c>
      <c r="I1069" s="245"/>
      <c r="J1069" s="241"/>
      <c r="K1069" s="241"/>
      <c r="L1069" s="246"/>
      <c r="M1069" s="247"/>
      <c r="N1069" s="248"/>
      <c r="O1069" s="248"/>
      <c r="P1069" s="248"/>
      <c r="Q1069" s="248"/>
      <c r="R1069" s="248"/>
      <c r="S1069" s="248"/>
      <c r="T1069" s="249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50" t="s">
        <v>151</v>
      </c>
      <c r="AU1069" s="250" t="s">
        <v>149</v>
      </c>
      <c r="AV1069" s="14" t="s">
        <v>149</v>
      </c>
      <c r="AW1069" s="14" t="s">
        <v>30</v>
      </c>
      <c r="AX1069" s="14" t="s">
        <v>73</v>
      </c>
      <c r="AY1069" s="250" t="s">
        <v>141</v>
      </c>
    </row>
    <row r="1070" s="13" customFormat="1">
      <c r="A1070" s="13"/>
      <c r="B1070" s="229"/>
      <c r="C1070" s="230"/>
      <c r="D1070" s="231" t="s">
        <v>151</v>
      </c>
      <c r="E1070" s="232" t="s">
        <v>1</v>
      </c>
      <c r="F1070" s="233" t="s">
        <v>1232</v>
      </c>
      <c r="G1070" s="230"/>
      <c r="H1070" s="232" t="s">
        <v>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239" t="s">
        <v>151</v>
      </c>
      <c r="AU1070" s="239" t="s">
        <v>149</v>
      </c>
      <c r="AV1070" s="13" t="s">
        <v>81</v>
      </c>
      <c r="AW1070" s="13" t="s">
        <v>30</v>
      </c>
      <c r="AX1070" s="13" t="s">
        <v>73</v>
      </c>
      <c r="AY1070" s="239" t="s">
        <v>141</v>
      </c>
    </row>
    <row r="1071" s="14" customFormat="1">
      <c r="A1071" s="14"/>
      <c r="B1071" s="240"/>
      <c r="C1071" s="241"/>
      <c r="D1071" s="231" t="s">
        <v>151</v>
      </c>
      <c r="E1071" s="242" t="s">
        <v>1</v>
      </c>
      <c r="F1071" s="243" t="s">
        <v>1294</v>
      </c>
      <c r="G1071" s="241"/>
      <c r="H1071" s="244">
        <v>32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4"/>
      <c r="V1071" s="14"/>
      <c r="W1071" s="14"/>
      <c r="X1071" s="14"/>
      <c r="Y1071" s="14"/>
      <c r="Z1071" s="14"/>
      <c r="AA1071" s="14"/>
      <c r="AB1071" s="14"/>
      <c r="AC1071" s="14"/>
      <c r="AD1071" s="14"/>
      <c r="AE1071" s="14"/>
      <c r="AT1071" s="250" t="s">
        <v>151</v>
      </c>
      <c r="AU1071" s="250" t="s">
        <v>149</v>
      </c>
      <c r="AV1071" s="14" t="s">
        <v>149</v>
      </c>
      <c r="AW1071" s="14" t="s">
        <v>30</v>
      </c>
      <c r="AX1071" s="14" t="s">
        <v>73</v>
      </c>
      <c r="AY1071" s="250" t="s">
        <v>141</v>
      </c>
    </row>
    <row r="1072" s="15" customFormat="1">
      <c r="A1072" s="15"/>
      <c r="B1072" s="262"/>
      <c r="C1072" s="263"/>
      <c r="D1072" s="231" t="s">
        <v>151</v>
      </c>
      <c r="E1072" s="264" t="s">
        <v>1</v>
      </c>
      <c r="F1072" s="265" t="s">
        <v>173</v>
      </c>
      <c r="G1072" s="263"/>
      <c r="H1072" s="266">
        <v>37</v>
      </c>
      <c r="I1072" s="267"/>
      <c r="J1072" s="263"/>
      <c r="K1072" s="263"/>
      <c r="L1072" s="268"/>
      <c r="M1072" s="269"/>
      <c r="N1072" s="270"/>
      <c r="O1072" s="270"/>
      <c r="P1072" s="270"/>
      <c r="Q1072" s="270"/>
      <c r="R1072" s="270"/>
      <c r="S1072" s="270"/>
      <c r="T1072" s="271"/>
      <c r="U1072" s="15"/>
      <c r="V1072" s="15"/>
      <c r="W1072" s="15"/>
      <c r="X1072" s="15"/>
      <c r="Y1072" s="15"/>
      <c r="Z1072" s="15"/>
      <c r="AA1072" s="15"/>
      <c r="AB1072" s="15"/>
      <c r="AC1072" s="15"/>
      <c r="AD1072" s="15"/>
      <c r="AE1072" s="15"/>
      <c r="AT1072" s="272" t="s">
        <v>151</v>
      </c>
      <c r="AU1072" s="272" t="s">
        <v>149</v>
      </c>
      <c r="AV1072" s="15" t="s">
        <v>148</v>
      </c>
      <c r="AW1072" s="15" t="s">
        <v>30</v>
      </c>
      <c r="AX1072" s="15" t="s">
        <v>81</v>
      </c>
      <c r="AY1072" s="272" t="s">
        <v>141</v>
      </c>
    </row>
    <row r="1073" s="2" customFormat="1" ht="37.8" customHeight="1">
      <c r="A1073" s="38"/>
      <c r="B1073" s="39"/>
      <c r="C1073" s="215" t="s">
        <v>1303</v>
      </c>
      <c r="D1073" s="215" t="s">
        <v>144</v>
      </c>
      <c r="E1073" s="216" t="s">
        <v>1304</v>
      </c>
      <c r="F1073" s="217" t="s">
        <v>1305</v>
      </c>
      <c r="G1073" s="218" t="s">
        <v>162</v>
      </c>
      <c r="H1073" s="219">
        <v>7</v>
      </c>
      <c r="I1073" s="220"/>
      <c r="J1073" s="221">
        <f>ROUND(I1073*H1073,2)</f>
        <v>0</v>
      </c>
      <c r="K1073" s="222"/>
      <c r="L1073" s="44"/>
      <c r="M1073" s="223" t="s">
        <v>1</v>
      </c>
      <c r="N1073" s="224" t="s">
        <v>39</v>
      </c>
      <c r="O1073" s="91"/>
      <c r="P1073" s="225">
        <f>O1073*H1073</f>
        <v>0</v>
      </c>
      <c r="Q1073" s="225">
        <v>0</v>
      </c>
      <c r="R1073" s="225">
        <f>Q1073*H1073</f>
        <v>0</v>
      </c>
      <c r="S1073" s="225">
        <v>4.8000000000000001E-05</v>
      </c>
      <c r="T1073" s="226">
        <f>S1073*H1073</f>
        <v>0.00033600000000000004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265</v>
      </c>
      <c r="AT1073" s="227" t="s">
        <v>144</v>
      </c>
      <c r="AU1073" s="227" t="s">
        <v>149</v>
      </c>
      <c r="AY1073" s="17" t="s">
        <v>141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149</v>
      </c>
      <c r="BK1073" s="228">
        <f>ROUND(I1073*H1073,2)</f>
        <v>0</v>
      </c>
      <c r="BL1073" s="17" t="s">
        <v>265</v>
      </c>
      <c r="BM1073" s="227" t="s">
        <v>1306</v>
      </c>
    </row>
    <row r="1074" s="13" customFormat="1">
      <c r="A1074" s="13"/>
      <c r="B1074" s="229"/>
      <c r="C1074" s="230"/>
      <c r="D1074" s="231" t="s">
        <v>151</v>
      </c>
      <c r="E1074" s="232" t="s">
        <v>1</v>
      </c>
      <c r="F1074" s="233" t="s">
        <v>225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151</v>
      </c>
      <c r="AU1074" s="239" t="s">
        <v>149</v>
      </c>
      <c r="AV1074" s="13" t="s">
        <v>81</v>
      </c>
      <c r="AW1074" s="13" t="s">
        <v>30</v>
      </c>
      <c r="AX1074" s="13" t="s">
        <v>73</v>
      </c>
      <c r="AY1074" s="239" t="s">
        <v>141</v>
      </c>
    </row>
    <row r="1075" s="14" customFormat="1">
      <c r="A1075" s="14"/>
      <c r="B1075" s="240"/>
      <c r="C1075" s="241"/>
      <c r="D1075" s="231" t="s">
        <v>151</v>
      </c>
      <c r="E1075" s="242" t="s">
        <v>1</v>
      </c>
      <c r="F1075" s="243" t="s">
        <v>73</v>
      </c>
      <c r="G1075" s="241"/>
      <c r="H1075" s="244">
        <v>0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151</v>
      </c>
      <c r="AU1075" s="250" t="s">
        <v>149</v>
      </c>
      <c r="AV1075" s="14" t="s">
        <v>149</v>
      </c>
      <c r="AW1075" s="14" t="s">
        <v>30</v>
      </c>
      <c r="AX1075" s="14" t="s">
        <v>73</v>
      </c>
      <c r="AY1075" s="250" t="s">
        <v>141</v>
      </c>
    </row>
    <row r="1076" s="13" customFormat="1">
      <c r="A1076" s="13"/>
      <c r="B1076" s="229"/>
      <c r="C1076" s="230"/>
      <c r="D1076" s="231" t="s">
        <v>151</v>
      </c>
      <c r="E1076" s="232" t="s">
        <v>1</v>
      </c>
      <c r="F1076" s="233" t="s">
        <v>1278</v>
      </c>
      <c r="G1076" s="230"/>
      <c r="H1076" s="232" t="s">
        <v>1</v>
      </c>
      <c r="I1076" s="234"/>
      <c r="J1076" s="230"/>
      <c r="K1076" s="230"/>
      <c r="L1076" s="235"/>
      <c r="M1076" s="236"/>
      <c r="N1076" s="237"/>
      <c r="O1076" s="237"/>
      <c r="P1076" s="237"/>
      <c r="Q1076" s="237"/>
      <c r="R1076" s="237"/>
      <c r="S1076" s="237"/>
      <c r="T1076" s="238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39" t="s">
        <v>151</v>
      </c>
      <c r="AU1076" s="239" t="s">
        <v>149</v>
      </c>
      <c r="AV1076" s="13" t="s">
        <v>81</v>
      </c>
      <c r="AW1076" s="13" t="s">
        <v>30</v>
      </c>
      <c r="AX1076" s="13" t="s">
        <v>73</v>
      </c>
      <c r="AY1076" s="239" t="s">
        <v>141</v>
      </c>
    </row>
    <row r="1077" s="14" customFormat="1">
      <c r="A1077" s="14"/>
      <c r="B1077" s="240"/>
      <c r="C1077" s="241"/>
      <c r="D1077" s="231" t="s">
        <v>151</v>
      </c>
      <c r="E1077" s="242" t="s">
        <v>1</v>
      </c>
      <c r="F1077" s="243" t="s">
        <v>81</v>
      </c>
      <c r="G1077" s="241"/>
      <c r="H1077" s="244">
        <v>1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151</v>
      </c>
      <c r="AU1077" s="250" t="s">
        <v>149</v>
      </c>
      <c r="AV1077" s="14" t="s">
        <v>149</v>
      </c>
      <c r="AW1077" s="14" t="s">
        <v>30</v>
      </c>
      <c r="AX1077" s="14" t="s">
        <v>73</v>
      </c>
      <c r="AY1077" s="250" t="s">
        <v>141</v>
      </c>
    </row>
    <row r="1078" s="13" customFormat="1">
      <c r="A1078" s="13"/>
      <c r="B1078" s="229"/>
      <c r="C1078" s="230"/>
      <c r="D1078" s="231" t="s">
        <v>151</v>
      </c>
      <c r="E1078" s="232" t="s">
        <v>1</v>
      </c>
      <c r="F1078" s="233" t="s">
        <v>279</v>
      </c>
      <c r="G1078" s="230"/>
      <c r="H1078" s="232" t="s">
        <v>1</v>
      </c>
      <c r="I1078" s="234"/>
      <c r="J1078" s="230"/>
      <c r="K1078" s="230"/>
      <c r="L1078" s="235"/>
      <c r="M1078" s="236"/>
      <c r="N1078" s="237"/>
      <c r="O1078" s="237"/>
      <c r="P1078" s="237"/>
      <c r="Q1078" s="237"/>
      <c r="R1078" s="237"/>
      <c r="S1078" s="237"/>
      <c r="T1078" s="238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39" t="s">
        <v>151</v>
      </c>
      <c r="AU1078" s="239" t="s">
        <v>149</v>
      </c>
      <c r="AV1078" s="13" t="s">
        <v>81</v>
      </c>
      <c r="AW1078" s="13" t="s">
        <v>30</v>
      </c>
      <c r="AX1078" s="13" t="s">
        <v>73</v>
      </c>
      <c r="AY1078" s="239" t="s">
        <v>141</v>
      </c>
    </row>
    <row r="1079" s="14" customFormat="1">
      <c r="A1079" s="14"/>
      <c r="B1079" s="240"/>
      <c r="C1079" s="241"/>
      <c r="D1079" s="231" t="s">
        <v>151</v>
      </c>
      <c r="E1079" s="242" t="s">
        <v>1</v>
      </c>
      <c r="F1079" s="243" t="s">
        <v>81</v>
      </c>
      <c r="G1079" s="241"/>
      <c r="H1079" s="244">
        <v>1</v>
      </c>
      <c r="I1079" s="245"/>
      <c r="J1079" s="241"/>
      <c r="K1079" s="241"/>
      <c r="L1079" s="246"/>
      <c r="M1079" s="247"/>
      <c r="N1079" s="248"/>
      <c r="O1079" s="248"/>
      <c r="P1079" s="248"/>
      <c r="Q1079" s="248"/>
      <c r="R1079" s="248"/>
      <c r="S1079" s="248"/>
      <c r="T1079" s="249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0" t="s">
        <v>151</v>
      </c>
      <c r="AU1079" s="250" t="s">
        <v>149</v>
      </c>
      <c r="AV1079" s="14" t="s">
        <v>149</v>
      </c>
      <c r="AW1079" s="14" t="s">
        <v>30</v>
      </c>
      <c r="AX1079" s="14" t="s">
        <v>73</v>
      </c>
      <c r="AY1079" s="250" t="s">
        <v>141</v>
      </c>
    </row>
    <row r="1080" s="13" customFormat="1">
      <c r="A1080" s="13"/>
      <c r="B1080" s="229"/>
      <c r="C1080" s="230"/>
      <c r="D1080" s="231" t="s">
        <v>151</v>
      </c>
      <c r="E1080" s="232" t="s">
        <v>1</v>
      </c>
      <c r="F1080" s="233" t="s">
        <v>233</v>
      </c>
      <c r="G1080" s="230"/>
      <c r="H1080" s="232" t="s">
        <v>1</v>
      </c>
      <c r="I1080" s="234"/>
      <c r="J1080" s="230"/>
      <c r="K1080" s="230"/>
      <c r="L1080" s="235"/>
      <c r="M1080" s="236"/>
      <c r="N1080" s="237"/>
      <c r="O1080" s="237"/>
      <c r="P1080" s="237"/>
      <c r="Q1080" s="237"/>
      <c r="R1080" s="237"/>
      <c r="S1080" s="237"/>
      <c r="T1080" s="238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39" t="s">
        <v>151</v>
      </c>
      <c r="AU1080" s="239" t="s">
        <v>149</v>
      </c>
      <c r="AV1080" s="13" t="s">
        <v>81</v>
      </c>
      <c r="AW1080" s="13" t="s">
        <v>30</v>
      </c>
      <c r="AX1080" s="13" t="s">
        <v>73</v>
      </c>
      <c r="AY1080" s="239" t="s">
        <v>141</v>
      </c>
    </row>
    <row r="1081" s="14" customFormat="1">
      <c r="A1081" s="14"/>
      <c r="B1081" s="240"/>
      <c r="C1081" s="241"/>
      <c r="D1081" s="231" t="s">
        <v>151</v>
      </c>
      <c r="E1081" s="242" t="s">
        <v>1</v>
      </c>
      <c r="F1081" s="243" t="s">
        <v>142</v>
      </c>
      <c r="G1081" s="241"/>
      <c r="H1081" s="244">
        <v>3</v>
      </c>
      <c r="I1081" s="245"/>
      <c r="J1081" s="241"/>
      <c r="K1081" s="241"/>
      <c r="L1081" s="246"/>
      <c r="M1081" s="247"/>
      <c r="N1081" s="248"/>
      <c r="O1081" s="248"/>
      <c r="P1081" s="248"/>
      <c r="Q1081" s="248"/>
      <c r="R1081" s="248"/>
      <c r="S1081" s="248"/>
      <c r="T1081" s="249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0" t="s">
        <v>151</v>
      </c>
      <c r="AU1081" s="250" t="s">
        <v>149</v>
      </c>
      <c r="AV1081" s="14" t="s">
        <v>149</v>
      </c>
      <c r="AW1081" s="14" t="s">
        <v>30</v>
      </c>
      <c r="AX1081" s="14" t="s">
        <v>73</v>
      </c>
      <c r="AY1081" s="250" t="s">
        <v>141</v>
      </c>
    </row>
    <row r="1082" s="13" customFormat="1">
      <c r="A1082" s="13"/>
      <c r="B1082" s="229"/>
      <c r="C1082" s="230"/>
      <c r="D1082" s="231" t="s">
        <v>151</v>
      </c>
      <c r="E1082" s="232" t="s">
        <v>1</v>
      </c>
      <c r="F1082" s="233" t="s">
        <v>231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151</v>
      </c>
      <c r="AU1082" s="239" t="s">
        <v>149</v>
      </c>
      <c r="AV1082" s="13" t="s">
        <v>81</v>
      </c>
      <c r="AW1082" s="13" t="s">
        <v>30</v>
      </c>
      <c r="AX1082" s="13" t="s">
        <v>73</v>
      </c>
      <c r="AY1082" s="239" t="s">
        <v>141</v>
      </c>
    </row>
    <row r="1083" s="14" customFormat="1">
      <c r="A1083" s="14"/>
      <c r="B1083" s="240"/>
      <c r="C1083" s="241"/>
      <c r="D1083" s="231" t="s">
        <v>151</v>
      </c>
      <c r="E1083" s="242" t="s">
        <v>1</v>
      </c>
      <c r="F1083" s="243" t="s">
        <v>149</v>
      </c>
      <c r="G1083" s="241"/>
      <c r="H1083" s="244">
        <v>2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0" t="s">
        <v>151</v>
      </c>
      <c r="AU1083" s="250" t="s">
        <v>149</v>
      </c>
      <c r="AV1083" s="14" t="s">
        <v>149</v>
      </c>
      <c r="AW1083" s="14" t="s">
        <v>30</v>
      </c>
      <c r="AX1083" s="14" t="s">
        <v>73</v>
      </c>
      <c r="AY1083" s="250" t="s">
        <v>141</v>
      </c>
    </row>
    <row r="1084" s="13" customFormat="1">
      <c r="A1084" s="13"/>
      <c r="B1084" s="229"/>
      <c r="C1084" s="230"/>
      <c r="D1084" s="231" t="s">
        <v>151</v>
      </c>
      <c r="E1084" s="232" t="s">
        <v>1</v>
      </c>
      <c r="F1084" s="233" t="s">
        <v>227</v>
      </c>
      <c r="G1084" s="230"/>
      <c r="H1084" s="232" t="s">
        <v>1</v>
      </c>
      <c r="I1084" s="234"/>
      <c r="J1084" s="230"/>
      <c r="K1084" s="230"/>
      <c r="L1084" s="235"/>
      <c r="M1084" s="236"/>
      <c r="N1084" s="237"/>
      <c r="O1084" s="237"/>
      <c r="P1084" s="237"/>
      <c r="Q1084" s="237"/>
      <c r="R1084" s="237"/>
      <c r="S1084" s="237"/>
      <c r="T1084" s="238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39" t="s">
        <v>151</v>
      </c>
      <c r="AU1084" s="239" t="s">
        <v>149</v>
      </c>
      <c r="AV1084" s="13" t="s">
        <v>81</v>
      </c>
      <c r="AW1084" s="13" t="s">
        <v>30</v>
      </c>
      <c r="AX1084" s="13" t="s">
        <v>73</v>
      </c>
      <c r="AY1084" s="239" t="s">
        <v>141</v>
      </c>
    </row>
    <row r="1085" s="14" customFormat="1">
      <c r="A1085" s="14"/>
      <c r="B1085" s="240"/>
      <c r="C1085" s="241"/>
      <c r="D1085" s="231" t="s">
        <v>151</v>
      </c>
      <c r="E1085" s="242" t="s">
        <v>1</v>
      </c>
      <c r="F1085" s="243" t="s">
        <v>73</v>
      </c>
      <c r="G1085" s="241"/>
      <c r="H1085" s="244">
        <v>0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50" t="s">
        <v>151</v>
      </c>
      <c r="AU1085" s="250" t="s">
        <v>149</v>
      </c>
      <c r="AV1085" s="14" t="s">
        <v>149</v>
      </c>
      <c r="AW1085" s="14" t="s">
        <v>30</v>
      </c>
      <c r="AX1085" s="14" t="s">
        <v>73</v>
      </c>
      <c r="AY1085" s="250" t="s">
        <v>141</v>
      </c>
    </row>
    <row r="1086" s="15" customFormat="1">
      <c r="A1086" s="15"/>
      <c r="B1086" s="262"/>
      <c r="C1086" s="263"/>
      <c r="D1086" s="231" t="s">
        <v>151</v>
      </c>
      <c r="E1086" s="264" t="s">
        <v>1</v>
      </c>
      <c r="F1086" s="265" t="s">
        <v>173</v>
      </c>
      <c r="G1086" s="263"/>
      <c r="H1086" s="266">
        <v>7</v>
      </c>
      <c r="I1086" s="267"/>
      <c r="J1086" s="263"/>
      <c r="K1086" s="263"/>
      <c r="L1086" s="268"/>
      <c r="M1086" s="269"/>
      <c r="N1086" s="270"/>
      <c r="O1086" s="270"/>
      <c r="P1086" s="270"/>
      <c r="Q1086" s="270"/>
      <c r="R1086" s="270"/>
      <c r="S1086" s="270"/>
      <c r="T1086" s="271"/>
      <c r="U1086" s="15"/>
      <c r="V1086" s="15"/>
      <c r="W1086" s="15"/>
      <c r="X1086" s="15"/>
      <c r="Y1086" s="15"/>
      <c r="Z1086" s="15"/>
      <c r="AA1086" s="15"/>
      <c r="AB1086" s="15"/>
      <c r="AC1086" s="15"/>
      <c r="AD1086" s="15"/>
      <c r="AE1086" s="15"/>
      <c r="AT1086" s="272" t="s">
        <v>151</v>
      </c>
      <c r="AU1086" s="272" t="s">
        <v>149</v>
      </c>
      <c r="AV1086" s="15" t="s">
        <v>148</v>
      </c>
      <c r="AW1086" s="15" t="s">
        <v>30</v>
      </c>
      <c r="AX1086" s="15" t="s">
        <v>81</v>
      </c>
      <c r="AY1086" s="272" t="s">
        <v>141</v>
      </c>
    </row>
    <row r="1087" s="2" customFormat="1" ht="16.5" customHeight="1">
      <c r="A1087" s="38"/>
      <c r="B1087" s="39"/>
      <c r="C1087" s="215" t="s">
        <v>1307</v>
      </c>
      <c r="D1087" s="215" t="s">
        <v>144</v>
      </c>
      <c r="E1087" s="216" t="s">
        <v>1308</v>
      </c>
      <c r="F1087" s="217" t="s">
        <v>1309</v>
      </c>
      <c r="G1087" s="218" t="s">
        <v>162</v>
      </c>
      <c r="H1087" s="219">
        <v>10</v>
      </c>
      <c r="I1087" s="220"/>
      <c r="J1087" s="221">
        <f>ROUND(I1087*H1087,2)</f>
        <v>0</v>
      </c>
      <c r="K1087" s="222"/>
      <c r="L1087" s="44"/>
      <c r="M1087" s="223" t="s">
        <v>1</v>
      </c>
      <c r="N1087" s="224" t="s">
        <v>39</v>
      </c>
      <c r="O1087" s="91"/>
      <c r="P1087" s="225">
        <f>O1087*H1087</f>
        <v>0</v>
      </c>
      <c r="Q1087" s="225">
        <v>0</v>
      </c>
      <c r="R1087" s="225">
        <f>Q1087*H1087</f>
        <v>0</v>
      </c>
      <c r="S1087" s="225">
        <v>0</v>
      </c>
      <c r="T1087" s="226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27" t="s">
        <v>148</v>
      </c>
      <c r="AT1087" s="227" t="s">
        <v>144</v>
      </c>
      <c r="AU1087" s="227" t="s">
        <v>149</v>
      </c>
      <c r="AY1087" s="17" t="s">
        <v>141</v>
      </c>
      <c r="BE1087" s="228">
        <f>IF(N1087="základní",J1087,0)</f>
        <v>0</v>
      </c>
      <c r="BF1087" s="228">
        <f>IF(N1087="snížená",J1087,0)</f>
        <v>0</v>
      </c>
      <c r="BG1087" s="228">
        <f>IF(N1087="zákl. přenesená",J1087,0)</f>
        <v>0</v>
      </c>
      <c r="BH1087" s="228">
        <f>IF(N1087="sníž. přenesená",J1087,0)</f>
        <v>0</v>
      </c>
      <c r="BI1087" s="228">
        <f>IF(N1087="nulová",J1087,0)</f>
        <v>0</v>
      </c>
      <c r="BJ1087" s="17" t="s">
        <v>149</v>
      </c>
      <c r="BK1087" s="228">
        <f>ROUND(I1087*H1087,2)</f>
        <v>0</v>
      </c>
      <c r="BL1087" s="17" t="s">
        <v>148</v>
      </c>
      <c r="BM1087" s="227" t="s">
        <v>1310</v>
      </c>
    </row>
    <row r="1088" s="14" customFormat="1">
      <c r="A1088" s="14"/>
      <c r="B1088" s="240"/>
      <c r="C1088" s="241"/>
      <c r="D1088" s="231" t="s">
        <v>151</v>
      </c>
      <c r="E1088" s="242" t="s">
        <v>1</v>
      </c>
      <c r="F1088" s="243" t="s">
        <v>1311</v>
      </c>
      <c r="G1088" s="241"/>
      <c r="H1088" s="244">
        <v>10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151</v>
      </c>
      <c r="AU1088" s="250" t="s">
        <v>149</v>
      </c>
      <c r="AV1088" s="14" t="s">
        <v>149</v>
      </c>
      <c r="AW1088" s="14" t="s">
        <v>30</v>
      </c>
      <c r="AX1088" s="14" t="s">
        <v>81</v>
      </c>
      <c r="AY1088" s="250" t="s">
        <v>141</v>
      </c>
    </row>
    <row r="1089" s="2" customFormat="1" ht="24.15" customHeight="1">
      <c r="A1089" s="38"/>
      <c r="B1089" s="39"/>
      <c r="C1089" s="251" t="s">
        <v>1312</v>
      </c>
      <c r="D1089" s="251" t="s">
        <v>154</v>
      </c>
      <c r="E1089" s="252" t="s">
        <v>1313</v>
      </c>
      <c r="F1089" s="253" t="s">
        <v>1314</v>
      </c>
      <c r="G1089" s="254" t="s">
        <v>162</v>
      </c>
      <c r="H1089" s="255">
        <v>2</v>
      </c>
      <c r="I1089" s="256"/>
      <c r="J1089" s="257">
        <f>ROUND(I1089*H1089,2)</f>
        <v>0</v>
      </c>
      <c r="K1089" s="258"/>
      <c r="L1089" s="259"/>
      <c r="M1089" s="260" t="s">
        <v>1</v>
      </c>
      <c r="N1089" s="261" t="s">
        <v>39</v>
      </c>
      <c r="O1089" s="91"/>
      <c r="P1089" s="225">
        <f>O1089*H1089</f>
        <v>0</v>
      </c>
      <c r="Q1089" s="225">
        <v>0</v>
      </c>
      <c r="R1089" s="225">
        <f>Q1089*H1089</f>
        <v>0</v>
      </c>
      <c r="S1089" s="225">
        <v>0</v>
      </c>
      <c r="T1089" s="226">
        <f>S1089*H1089</f>
        <v>0</v>
      </c>
      <c r="U1089" s="38"/>
      <c r="V1089" s="38"/>
      <c r="W1089" s="38"/>
      <c r="X1089" s="38"/>
      <c r="Y1089" s="38"/>
      <c r="Z1089" s="38"/>
      <c r="AA1089" s="38"/>
      <c r="AB1089" s="38"/>
      <c r="AC1089" s="38"/>
      <c r="AD1089" s="38"/>
      <c r="AE1089" s="38"/>
      <c r="AR1089" s="227" t="s">
        <v>157</v>
      </c>
      <c r="AT1089" s="227" t="s">
        <v>154</v>
      </c>
      <c r="AU1089" s="227" t="s">
        <v>149</v>
      </c>
      <c r="AY1089" s="17" t="s">
        <v>141</v>
      </c>
      <c r="BE1089" s="228">
        <f>IF(N1089="základní",J1089,0)</f>
        <v>0</v>
      </c>
      <c r="BF1089" s="228">
        <f>IF(N1089="snížená",J1089,0)</f>
        <v>0</v>
      </c>
      <c r="BG1089" s="228">
        <f>IF(N1089="zákl. přenesená",J1089,0)</f>
        <v>0</v>
      </c>
      <c r="BH1089" s="228">
        <f>IF(N1089="sníž. přenesená",J1089,0)</f>
        <v>0</v>
      </c>
      <c r="BI1089" s="228">
        <f>IF(N1089="nulová",J1089,0)</f>
        <v>0</v>
      </c>
      <c r="BJ1089" s="17" t="s">
        <v>149</v>
      </c>
      <c r="BK1089" s="228">
        <f>ROUND(I1089*H1089,2)</f>
        <v>0</v>
      </c>
      <c r="BL1089" s="17" t="s">
        <v>148</v>
      </c>
      <c r="BM1089" s="227" t="s">
        <v>1315</v>
      </c>
    </row>
    <row r="1090" s="13" customFormat="1">
      <c r="A1090" s="13"/>
      <c r="B1090" s="229"/>
      <c r="C1090" s="230"/>
      <c r="D1090" s="231" t="s">
        <v>151</v>
      </c>
      <c r="E1090" s="232" t="s">
        <v>1</v>
      </c>
      <c r="F1090" s="233" t="s">
        <v>1316</v>
      </c>
      <c r="G1090" s="230"/>
      <c r="H1090" s="232" t="s">
        <v>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U1090" s="13"/>
      <c r="V1090" s="13"/>
      <c r="W1090" s="13"/>
      <c r="X1090" s="13"/>
      <c r="Y1090" s="13"/>
      <c r="Z1090" s="13"/>
      <c r="AA1090" s="13"/>
      <c r="AB1090" s="13"/>
      <c r="AC1090" s="13"/>
      <c r="AD1090" s="13"/>
      <c r="AE1090" s="13"/>
      <c r="AT1090" s="239" t="s">
        <v>151</v>
      </c>
      <c r="AU1090" s="239" t="s">
        <v>149</v>
      </c>
      <c r="AV1090" s="13" t="s">
        <v>81</v>
      </c>
      <c r="AW1090" s="13" t="s">
        <v>30</v>
      </c>
      <c r="AX1090" s="13" t="s">
        <v>73</v>
      </c>
      <c r="AY1090" s="239" t="s">
        <v>141</v>
      </c>
    </row>
    <row r="1091" s="14" customFormat="1">
      <c r="A1091" s="14"/>
      <c r="B1091" s="240"/>
      <c r="C1091" s="241"/>
      <c r="D1091" s="231" t="s">
        <v>151</v>
      </c>
      <c r="E1091" s="242" t="s">
        <v>1</v>
      </c>
      <c r="F1091" s="243" t="s">
        <v>149</v>
      </c>
      <c r="G1091" s="241"/>
      <c r="H1091" s="244">
        <v>2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151</v>
      </c>
      <c r="AU1091" s="250" t="s">
        <v>149</v>
      </c>
      <c r="AV1091" s="14" t="s">
        <v>149</v>
      </c>
      <c r="AW1091" s="14" t="s">
        <v>30</v>
      </c>
      <c r="AX1091" s="14" t="s">
        <v>81</v>
      </c>
      <c r="AY1091" s="250" t="s">
        <v>141</v>
      </c>
    </row>
    <row r="1092" s="2" customFormat="1" ht="24.15" customHeight="1">
      <c r="A1092" s="38"/>
      <c r="B1092" s="39"/>
      <c r="C1092" s="251" t="s">
        <v>1317</v>
      </c>
      <c r="D1092" s="251" t="s">
        <v>154</v>
      </c>
      <c r="E1092" s="252" t="s">
        <v>1318</v>
      </c>
      <c r="F1092" s="253" t="s">
        <v>1319</v>
      </c>
      <c r="G1092" s="254" t="s">
        <v>162</v>
      </c>
      <c r="H1092" s="255">
        <v>8</v>
      </c>
      <c r="I1092" s="256"/>
      <c r="J1092" s="257">
        <f>ROUND(I1092*H1092,2)</f>
        <v>0</v>
      </c>
      <c r="K1092" s="258"/>
      <c r="L1092" s="259"/>
      <c r="M1092" s="260" t="s">
        <v>1</v>
      </c>
      <c r="N1092" s="261" t="s">
        <v>39</v>
      </c>
      <c r="O1092" s="91"/>
      <c r="P1092" s="225">
        <f>O1092*H1092</f>
        <v>0</v>
      </c>
      <c r="Q1092" s="225">
        <v>0</v>
      </c>
      <c r="R1092" s="225">
        <f>Q1092*H1092</f>
        <v>0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157</v>
      </c>
      <c r="AT1092" s="227" t="s">
        <v>154</v>
      </c>
      <c r="AU1092" s="227" t="s">
        <v>149</v>
      </c>
      <c r="AY1092" s="17" t="s">
        <v>141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149</v>
      </c>
      <c r="BK1092" s="228">
        <f>ROUND(I1092*H1092,2)</f>
        <v>0</v>
      </c>
      <c r="BL1092" s="17" t="s">
        <v>148</v>
      </c>
      <c r="BM1092" s="227" t="s">
        <v>1320</v>
      </c>
    </row>
    <row r="1093" s="14" customFormat="1">
      <c r="A1093" s="14"/>
      <c r="B1093" s="240"/>
      <c r="C1093" s="241"/>
      <c r="D1093" s="231" t="s">
        <v>151</v>
      </c>
      <c r="E1093" s="242" t="s">
        <v>1</v>
      </c>
      <c r="F1093" s="243" t="s">
        <v>157</v>
      </c>
      <c r="G1093" s="241"/>
      <c r="H1093" s="244">
        <v>8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0" t="s">
        <v>151</v>
      </c>
      <c r="AU1093" s="250" t="s">
        <v>149</v>
      </c>
      <c r="AV1093" s="14" t="s">
        <v>149</v>
      </c>
      <c r="AW1093" s="14" t="s">
        <v>30</v>
      </c>
      <c r="AX1093" s="14" t="s">
        <v>81</v>
      </c>
      <c r="AY1093" s="250" t="s">
        <v>141</v>
      </c>
    </row>
    <row r="1094" s="2" customFormat="1" ht="16.5" customHeight="1">
      <c r="A1094" s="38"/>
      <c r="B1094" s="39"/>
      <c r="C1094" s="215" t="s">
        <v>1321</v>
      </c>
      <c r="D1094" s="215" t="s">
        <v>144</v>
      </c>
      <c r="E1094" s="216" t="s">
        <v>1322</v>
      </c>
      <c r="F1094" s="217" t="s">
        <v>1323</v>
      </c>
      <c r="G1094" s="218" t="s">
        <v>162</v>
      </c>
      <c r="H1094" s="219">
        <v>1</v>
      </c>
      <c r="I1094" s="220"/>
      <c r="J1094" s="221">
        <f>ROUND(I1094*H1094,2)</f>
        <v>0</v>
      </c>
      <c r="K1094" s="222"/>
      <c r="L1094" s="44"/>
      <c r="M1094" s="223" t="s">
        <v>1</v>
      </c>
      <c r="N1094" s="224" t="s">
        <v>39</v>
      </c>
      <c r="O1094" s="91"/>
      <c r="P1094" s="225">
        <f>O1094*H1094</f>
        <v>0</v>
      </c>
      <c r="Q1094" s="225">
        <v>0</v>
      </c>
      <c r="R1094" s="225">
        <f>Q1094*H1094</f>
        <v>0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265</v>
      </c>
      <c r="AT1094" s="227" t="s">
        <v>144</v>
      </c>
      <c r="AU1094" s="227" t="s">
        <v>149</v>
      </c>
      <c r="AY1094" s="17" t="s">
        <v>141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149</v>
      </c>
      <c r="BK1094" s="228">
        <f>ROUND(I1094*H1094,2)</f>
        <v>0</v>
      </c>
      <c r="BL1094" s="17" t="s">
        <v>265</v>
      </c>
      <c r="BM1094" s="227" t="s">
        <v>1324</v>
      </c>
    </row>
    <row r="1095" s="13" customFormat="1">
      <c r="A1095" s="13"/>
      <c r="B1095" s="229"/>
      <c r="C1095" s="230"/>
      <c r="D1095" s="231" t="s">
        <v>151</v>
      </c>
      <c r="E1095" s="232" t="s">
        <v>1</v>
      </c>
      <c r="F1095" s="233" t="s">
        <v>1325</v>
      </c>
      <c r="G1095" s="230"/>
      <c r="H1095" s="232" t="s">
        <v>1</v>
      </c>
      <c r="I1095" s="234"/>
      <c r="J1095" s="230"/>
      <c r="K1095" s="230"/>
      <c r="L1095" s="235"/>
      <c r="M1095" s="236"/>
      <c r="N1095" s="237"/>
      <c r="O1095" s="237"/>
      <c r="P1095" s="237"/>
      <c r="Q1095" s="237"/>
      <c r="R1095" s="237"/>
      <c r="S1095" s="237"/>
      <c r="T1095" s="238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39" t="s">
        <v>151</v>
      </c>
      <c r="AU1095" s="239" t="s">
        <v>149</v>
      </c>
      <c r="AV1095" s="13" t="s">
        <v>81</v>
      </c>
      <c r="AW1095" s="13" t="s">
        <v>30</v>
      </c>
      <c r="AX1095" s="13" t="s">
        <v>73</v>
      </c>
      <c r="AY1095" s="239" t="s">
        <v>141</v>
      </c>
    </row>
    <row r="1096" s="14" customFormat="1">
      <c r="A1096" s="14"/>
      <c r="B1096" s="240"/>
      <c r="C1096" s="241"/>
      <c r="D1096" s="231" t="s">
        <v>151</v>
      </c>
      <c r="E1096" s="242" t="s">
        <v>1</v>
      </c>
      <c r="F1096" s="243" t="s">
        <v>81</v>
      </c>
      <c r="G1096" s="241"/>
      <c r="H1096" s="244">
        <v>1</v>
      </c>
      <c r="I1096" s="245"/>
      <c r="J1096" s="241"/>
      <c r="K1096" s="241"/>
      <c r="L1096" s="246"/>
      <c r="M1096" s="247"/>
      <c r="N1096" s="248"/>
      <c r="O1096" s="248"/>
      <c r="P1096" s="248"/>
      <c r="Q1096" s="248"/>
      <c r="R1096" s="248"/>
      <c r="S1096" s="248"/>
      <c r="T1096" s="249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0" t="s">
        <v>151</v>
      </c>
      <c r="AU1096" s="250" t="s">
        <v>149</v>
      </c>
      <c r="AV1096" s="14" t="s">
        <v>149</v>
      </c>
      <c r="AW1096" s="14" t="s">
        <v>30</v>
      </c>
      <c r="AX1096" s="14" t="s">
        <v>81</v>
      </c>
      <c r="AY1096" s="250" t="s">
        <v>141</v>
      </c>
    </row>
    <row r="1097" s="2" customFormat="1" ht="16.5" customHeight="1">
      <c r="A1097" s="38"/>
      <c r="B1097" s="39"/>
      <c r="C1097" s="251" t="s">
        <v>1326</v>
      </c>
      <c r="D1097" s="251" t="s">
        <v>154</v>
      </c>
      <c r="E1097" s="252" t="s">
        <v>1327</v>
      </c>
      <c r="F1097" s="253" t="s">
        <v>1328</v>
      </c>
      <c r="G1097" s="254" t="s">
        <v>162</v>
      </c>
      <c r="H1097" s="255">
        <v>1</v>
      </c>
      <c r="I1097" s="256"/>
      <c r="J1097" s="257">
        <f>ROUND(I1097*H1097,2)</f>
        <v>0</v>
      </c>
      <c r="K1097" s="258"/>
      <c r="L1097" s="259"/>
      <c r="M1097" s="260" t="s">
        <v>1</v>
      </c>
      <c r="N1097" s="261" t="s">
        <v>39</v>
      </c>
      <c r="O1097" s="91"/>
      <c r="P1097" s="225">
        <f>O1097*H1097</f>
        <v>0</v>
      </c>
      <c r="Q1097" s="225">
        <v>0.0010499999999999999</v>
      </c>
      <c r="R1097" s="225">
        <f>Q1097*H1097</f>
        <v>0.0010499999999999999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157</v>
      </c>
      <c r="AT1097" s="227" t="s">
        <v>154</v>
      </c>
      <c r="AU1097" s="227" t="s">
        <v>149</v>
      </c>
      <c r="AY1097" s="17" t="s">
        <v>141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149</v>
      </c>
      <c r="BK1097" s="228">
        <f>ROUND(I1097*H1097,2)</f>
        <v>0</v>
      </c>
      <c r="BL1097" s="17" t="s">
        <v>148</v>
      </c>
      <c r="BM1097" s="227" t="s">
        <v>1329</v>
      </c>
    </row>
    <row r="1098" s="2" customFormat="1" ht="24.15" customHeight="1">
      <c r="A1098" s="38"/>
      <c r="B1098" s="39"/>
      <c r="C1098" s="215" t="s">
        <v>1330</v>
      </c>
      <c r="D1098" s="215" t="s">
        <v>144</v>
      </c>
      <c r="E1098" s="216" t="s">
        <v>1331</v>
      </c>
      <c r="F1098" s="217" t="s">
        <v>1332</v>
      </c>
      <c r="G1098" s="218" t="s">
        <v>162</v>
      </c>
      <c r="H1098" s="219">
        <v>2</v>
      </c>
      <c r="I1098" s="220"/>
      <c r="J1098" s="221">
        <f>ROUND(I1098*H1098,2)</f>
        <v>0</v>
      </c>
      <c r="K1098" s="222"/>
      <c r="L1098" s="44"/>
      <c r="M1098" s="223" t="s">
        <v>1</v>
      </c>
      <c r="N1098" s="224" t="s">
        <v>39</v>
      </c>
      <c r="O1098" s="91"/>
      <c r="P1098" s="225">
        <f>O1098*H1098</f>
        <v>0</v>
      </c>
      <c r="Q1098" s="225">
        <v>0</v>
      </c>
      <c r="R1098" s="225">
        <f>Q1098*H1098</f>
        <v>0</v>
      </c>
      <c r="S1098" s="225">
        <v>0</v>
      </c>
      <c r="T1098" s="226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7" t="s">
        <v>265</v>
      </c>
      <c r="AT1098" s="227" t="s">
        <v>144</v>
      </c>
      <c r="AU1098" s="227" t="s">
        <v>149</v>
      </c>
      <c r="AY1098" s="17" t="s">
        <v>141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17" t="s">
        <v>149</v>
      </c>
      <c r="BK1098" s="228">
        <f>ROUND(I1098*H1098,2)</f>
        <v>0</v>
      </c>
      <c r="BL1098" s="17" t="s">
        <v>265</v>
      </c>
      <c r="BM1098" s="227" t="s">
        <v>1333</v>
      </c>
    </row>
    <row r="1099" s="14" customFormat="1">
      <c r="A1099" s="14"/>
      <c r="B1099" s="240"/>
      <c r="C1099" s="241"/>
      <c r="D1099" s="231" t="s">
        <v>151</v>
      </c>
      <c r="E1099" s="242" t="s">
        <v>1</v>
      </c>
      <c r="F1099" s="243" t="s">
        <v>149</v>
      </c>
      <c r="G1099" s="241"/>
      <c r="H1099" s="244">
        <v>2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0" t="s">
        <v>151</v>
      </c>
      <c r="AU1099" s="250" t="s">
        <v>149</v>
      </c>
      <c r="AV1099" s="14" t="s">
        <v>149</v>
      </c>
      <c r="AW1099" s="14" t="s">
        <v>30</v>
      </c>
      <c r="AX1099" s="14" t="s">
        <v>81</v>
      </c>
      <c r="AY1099" s="250" t="s">
        <v>141</v>
      </c>
    </row>
    <row r="1100" s="2" customFormat="1" ht="24.15" customHeight="1">
      <c r="A1100" s="38"/>
      <c r="B1100" s="39"/>
      <c r="C1100" s="251" t="s">
        <v>1334</v>
      </c>
      <c r="D1100" s="251" t="s">
        <v>154</v>
      </c>
      <c r="E1100" s="252" t="s">
        <v>1335</v>
      </c>
      <c r="F1100" s="253" t="s">
        <v>1336</v>
      </c>
      <c r="G1100" s="254" t="s">
        <v>162</v>
      </c>
      <c r="H1100" s="255">
        <v>2</v>
      </c>
      <c r="I1100" s="256"/>
      <c r="J1100" s="257">
        <f>ROUND(I1100*H1100,2)</f>
        <v>0</v>
      </c>
      <c r="K1100" s="258"/>
      <c r="L1100" s="259"/>
      <c r="M1100" s="260" t="s">
        <v>1</v>
      </c>
      <c r="N1100" s="261" t="s">
        <v>39</v>
      </c>
      <c r="O1100" s="91"/>
      <c r="P1100" s="225">
        <f>O1100*H1100</f>
        <v>0</v>
      </c>
      <c r="Q1100" s="225">
        <v>0.00046999999999999999</v>
      </c>
      <c r="R1100" s="225">
        <f>Q1100*H1100</f>
        <v>0.00093999999999999997</v>
      </c>
      <c r="S1100" s="225">
        <v>0</v>
      </c>
      <c r="T1100" s="226">
        <f>S1100*H1100</f>
        <v>0</v>
      </c>
      <c r="U1100" s="38"/>
      <c r="V1100" s="38"/>
      <c r="W1100" s="38"/>
      <c r="X1100" s="38"/>
      <c r="Y1100" s="38"/>
      <c r="Z1100" s="38"/>
      <c r="AA1100" s="38"/>
      <c r="AB1100" s="38"/>
      <c r="AC1100" s="38"/>
      <c r="AD1100" s="38"/>
      <c r="AE1100" s="38"/>
      <c r="AR1100" s="227" t="s">
        <v>348</v>
      </c>
      <c r="AT1100" s="227" t="s">
        <v>154</v>
      </c>
      <c r="AU1100" s="227" t="s">
        <v>149</v>
      </c>
      <c r="AY1100" s="17" t="s">
        <v>141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17" t="s">
        <v>149</v>
      </c>
      <c r="BK1100" s="228">
        <f>ROUND(I1100*H1100,2)</f>
        <v>0</v>
      </c>
      <c r="BL1100" s="17" t="s">
        <v>265</v>
      </c>
      <c r="BM1100" s="227" t="s">
        <v>1337</v>
      </c>
    </row>
    <row r="1101" s="14" customFormat="1">
      <c r="A1101" s="14"/>
      <c r="B1101" s="240"/>
      <c r="C1101" s="241"/>
      <c r="D1101" s="231" t="s">
        <v>151</v>
      </c>
      <c r="E1101" s="242" t="s">
        <v>1</v>
      </c>
      <c r="F1101" s="243" t="s">
        <v>149</v>
      </c>
      <c r="G1101" s="241"/>
      <c r="H1101" s="244">
        <v>2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151</v>
      </c>
      <c r="AU1101" s="250" t="s">
        <v>149</v>
      </c>
      <c r="AV1101" s="14" t="s">
        <v>149</v>
      </c>
      <c r="AW1101" s="14" t="s">
        <v>30</v>
      </c>
      <c r="AX1101" s="14" t="s">
        <v>81</v>
      </c>
      <c r="AY1101" s="250" t="s">
        <v>141</v>
      </c>
    </row>
    <row r="1102" s="2" customFormat="1" ht="21.75" customHeight="1">
      <c r="A1102" s="38"/>
      <c r="B1102" s="39"/>
      <c r="C1102" s="215" t="s">
        <v>1338</v>
      </c>
      <c r="D1102" s="215" t="s">
        <v>144</v>
      </c>
      <c r="E1102" s="216" t="s">
        <v>1339</v>
      </c>
      <c r="F1102" s="217" t="s">
        <v>1340</v>
      </c>
      <c r="G1102" s="218" t="s">
        <v>162</v>
      </c>
      <c r="H1102" s="219">
        <v>3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0</v>
      </c>
      <c r="R1102" s="225">
        <f>Q1102*H1102</f>
        <v>0</v>
      </c>
      <c r="S1102" s="225">
        <v>0.00033300000000000002</v>
      </c>
      <c r="T1102" s="226">
        <f>S1102*H1102</f>
        <v>0.0009990000000000001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265</v>
      </c>
      <c r="AT1102" s="227" t="s">
        <v>144</v>
      </c>
      <c r="AU1102" s="227" t="s">
        <v>149</v>
      </c>
      <c r="AY1102" s="17" t="s">
        <v>141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149</v>
      </c>
      <c r="BK1102" s="228">
        <f>ROUND(I1102*H1102,2)</f>
        <v>0</v>
      </c>
      <c r="BL1102" s="17" t="s">
        <v>265</v>
      </c>
      <c r="BM1102" s="227" t="s">
        <v>1341</v>
      </c>
    </row>
    <row r="1103" s="14" customFormat="1">
      <c r="A1103" s="14"/>
      <c r="B1103" s="240"/>
      <c r="C1103" s="241"/>
      <c r="D1103" s="231" t="s">
        <v>151</v>
      </c>
      <c r="E1103" s="242" t="s">
        <v>1</v>
      </c>
      <c r="F1103" s="243" t="s">
        <v>142</v>
      </c>
      <c r="G1103" s="241"/>
      <c r="H1103" s="244">
        <v>3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0" t="s">
        <v>151</v>
      </c>
      <c r="AU1103" s="250" t="s">
        <v>149</v>
      </c>
      <c r="AV1103" s="14" t="s">
        <v>149</v>
      </c>
      <c r="AW1103" s="14" t="s">
        <v>30</v>
      </c>
      <c r="AX1103" s="14" t="s">
        <v>81</v>
      </c>
      <c r="AY1103" s="250" t="s">
        <v>141</v>
      </c>
    </row>
    <row r="1104" s="2" customFormat="1" ht="16.5" customHeight="1">
      <c r="A1104" s="38"/>
      <c r="B1104" s="39"/>
      <c r="C1104" s="215" t="s">
        <v>1342</v>
      </c>
      <c r="D1104" s="215" t="s">
        <v>144</v>
      </c>
      <c r="E1104" s="216" t="s">
        <v>1343</v>
      </c>
      <c r="F1104" s="217" t="s">
        <v>1344</v>
      </c>
      <c r="G1104" s="218" t="s">
        <v>162</v>
      </c>
      <c r="H1104" s="219">
        <v>3</v>
      </c>
      <c r="I1104" s="220"/>
      <c r="J1104" s="221">
        <f>ROUND(I1104*H1104,2)</f>
        <v>0</v>
      </c>
      <c r="K1104" s="222"/>
      <c r="L1104" s="44"/>
      <c r="M1104" s="223" t="s">
        <v>1</v>
      </c>
      <c r="N1104" s="224" t="s">
        <v>39</v>
      </c>
      <c r="O1104" s="91"/>
      <c r="P1104" s="225">
        <f>O1104*H1104</f>
        <v>0</v>
      </c>
      <c r="Q1104" s="225">
        <v>0</v>
      </c>
      <c r="R1104" s="225">
        <f>Q1104*H1104</f>
        <v>0</v>
      </c>
      <c r="S1104" s="225">
        <v>0</v>
      </c>
      <c r="T1104" s="226">
        <f>S1104*H1104</f>
        <v>0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265</v>
      </c>
      <c r="AT1104" s="227" t="s">
        <v>144</v>
      </c>
      <c r="AU1104" s="227" t="s">
        <v>149</v>
      </c>
      <c r="AY1104" s="17" t="s">
        <v>141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149</v>
      </c>
      <c r="BK1104" s="228">
        <f>ROUND(I1104*H1104,2)</f>
        <v>0</v>
      </c>
      <c r="BL1104" s="17" t="s">
        <v>265</v>
      </c>
      <c r="BM1104" s="227" t="s">
        <v>1345</v>
      </c>
    </row>
    <row r="1105" s="14" customFormat="1">
      <c r="A1105" s="14"/>
      <c r="B1105" s="240"/>
      <c r="C1105" s="241"/>
      <c r="D1105" s="231" t="s">
        <v>151</v>
      </c>
      <c r="E1105" s="242" t="s">
        <v>1</v>
      </c>
      <c r="F1105" s="243" t="s">
        <v>142</v>
      </c>
      <c r="G1105" s="241"/>
      <c r="H1105" s="244">
        <v>3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151</v>
      </c>
      <c r="AU1105" s="250" t="s">
        <v>149</v>
      </c>
      <c r="AV1105" s="14" t="s">
        <v>149</v>
      </c>
      <c r="AW1105" s="14" t="s">
        <v>30</v>
      </c>
      <c r="AX1105" s="14" t="s">
        <v>81</v>
      </c>
      <c r="AY1105" s="250" t="s">
        <v>141</v>
      </c>
    </row>
    <row r="1106" s="2" customFormat="1" ht="24.15" customHeight="1">
      <c r="A1106" s="38"/>
      <c r="B1106" s="39"/>
      <c r="C1106" s="251" t="s">
        <v>1346</v>
      </c>
      <c r="D1106" s="251" t="s">
        <v>154</v>
      </c>
      <c r="E1106" s="252" t="s">
        <v>1347</v>
      </c>
      <c r="F1106" s="253" t="s">
        <v>1348</v>
      </c>
      <c r="G1106" s="254" t="s">
        <v>162</v>
      </c>
      <c r="H1106" s="255">
        <v>3</v>
      </c>
      <c r="I1106" s="256"/>
      <c r="J1106" s="257">
        <f>ROUND(I1106*H1106,2)</f>
        <v>0</v>
      </c>
      <c r="K1106" s="258"/>
      <c r="L1106" s="259"/>
      <c r="M1106" s="260" t="s">
        <v>1</v>
      </c>
      <c r="N1106" s="261" t="s">
        <v>39</v>
      </c>
      <c r="O1106" s="91"/>
      <c r="P1106" s="225">
        <f>O1106*H1106</f>
        <v>0</v>
      </c>
      <c r="Q1106" s="225">
        <v>2.0000000000000002E-05</v>
      </c>
      <c r="R1106" s="225">
        <f>Q1106*H1106</f>
        <v>6.0000000000000008E-05</v>
      </c>
      <c r="S1106" s="225">
        <v>0</v>
      </c>
      <c r="T1106" s="226">
        <f>S1106*H1106</f>
        <v>0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157</v>
      </c>
      <c r="AT1106" s="227" t="s">
        <v>154</v>
      </c>
      <c r="AU1106" s="227" t="s">
        <v>149</v>
      </c>
      <c r="AY1106" s="17" t="s">
        <v>141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149</v>
      </c>
      <c r="BK1106" s="228">
        <f>ROUND(I1106*H1106,2)</f>
        <v>0</v>
      </c>
      <c r="BL1106" s="17" t="s">
        <v>148</v>
      </c>
      <c r="BM1106" s="227" t="s">
        <v>1349</v>
      </c>
    </row>
    <row r="1107" s="14" customFormat="1">
      <c r="A1107" s="14"/>
      <c r="B1107" s="240"/>
      <c r="C1107" s="241"/>
      <c r="D1107" s="231" t="s">
        <v>151</v>
      </c>
      <c r="E1107" s="242" t="s">
        <v>1</v>
      </c>
      <c r="F1107" s="243" t="s">
        <v>142</v>
      </c>
      <c r="G1107" s="241"/>
      <c r="H1107" s="244">
        <v>3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151</v>
      </c>
      <c r="AU1107" s="250" t="s">
        <v>149</v>
      </c>
      <c r="AV1107" s="14" t="s">
        <v>149</v>
      </c>
      <c r="AW1107" s="14" t="s">
        <v>30</v>
      </c>
      <c r="AX1107" s="14" t="s">
        <v>81</v>
      </c>
      <c r="AY1107" s="250" t="s">
        <v>141</v>
      </c>
    </row>
    <row r="1108" s="2" customFormat="1" ht="16.5" customHeight="1">
      <c r="A1108" s="38"/>
      <c r="B1108" s="39"/>
      <c r="C1108" s="251" t="s">
        <v>1350</v>
      </c>
      <c r="D1108" s="251" t="s">
        <v>154</v>
      </c>
      <c r="E1108" s="252" t="s">
        <v>1351</v>
      </c>
      <c r="F1108" s="253" t="s">
        <v>1352</v>
      </c>
      <c r="G1108" s="254" t="s">
        <v>162</v>
      </c>
      <c r="H1108" s="255">
        <v>3</v>
      </c>
      <c r="I1108" s="256"/>
      <c r="J1108" s="257">
        <f>ROUND(I1108*H1108,2)</f>
        <v>0</v>
      </c>
      <c r="K1108" s="258"/>
      <c r="L1108" s="259"/>
      <c r="M1108" s="260" t="s">
        <v>1</v>
      </c>
      <c r="N1108" s="261" t="s">
        <v>39</v>
      </c>
      <c r="O1108" s="91"/>
      <c r="P1108" s="225">
        <f>O1108*H1108</f>
        <v>0</v>
      </c>
      <c r="Q1108" s="225">
        <v>5.0000000000000002E-05</v>
      </c>
      <c r="R1108" s="225">
        <f>Q1108*H1108</f>
        <v>0.00015000000000000001</v>
      </c>
      <c r="S1108" s="225">
        <v>0</v>
      </c>
      <c r="T1108" s="226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348</v>
      </c>
      <c r="AT1108" s="227" t="s">
        <v>154</v>
      </c>
      <c r="AU1108" s="227" t="s">
        <v>149</v>
      </c>
      <c r="AY1108" s="17" t="s">
        <v>141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149</v>
      </c>
      <c r="BK1108" s="228">
        <f>ROUND(I1108*H1108,2)</f>
        <v>0</v>
      </c>
      <c r="BL1108" s="17" t="s">
        <v>265</v>
      </c>
      <c r="BM1108" s="227" t="s">
        <v>1353</v>
      </c>
    </row>
    <row r="1109" s="14" customFormat="1">
      <c r="A1109" s="14"/>
      <c r="B1109" s="240"/>
      <c r="C1109" s="241"/>
      <c r="D1109" s="231" t="s">
        <v>151</v>
      </c>
      <c r="E1109" s="242" t="s">
        <v>1</v>
      </c>
      <c r="F1109" s="243" t="s">
        <v>142</v>
      </c>
      <c r="G1109" s="241"/>
      <c r="H1109" s="244">
        <v>3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151</v>
      </c>
      <c r="AU1109" s="250" t="s">
        <v>149</v>
      </c>
      <c r="AV1109" s="14" t="s">
        <v>149</v>
      </c>
      <c r="AW1109" s="14" t="s">
        <v>30</v>
      </c>
      <c r="AX1109" s="14" t="s">
        <v>81</v>
      </c>
      <c r="AY1109" s="250" t="s">
        <v>141</v>
      </c>
    </row>
    <row r="1110" s="2" customFormat="1" ht="44.25" customHeight="1">
      <c r="A1110" s="38"/>
      <c r="B1110" s="39"/>
      <c r="C1110" s="215" t="s">
        <v>1354</v>
      </c>
      <c r="D1110" s="215" t="s">
        <v>144</v>
      </c>
      <c r="E1110" s="216" t="s">
        <v>1355</v>
      </c>
      <c r="F1110" s="217" t="s">
        <v>1356</v>
      </c>
      <c r="G1110" s="218" t="s">
        <v>162</v>
      </c>
      <c r="H1110" s="219">
        <v>4</v>
      </c>
      <c r="I1110" s="220"/>
      <c r="J1110" s="221">
        <f>ROUND(I1110*H1110,2)</f>
        <v>0</v>
      </c>
      <c r="K1110" s="222"/>
      <c r="L1110" s="44"/>
      <c r="M1110" s="223" t="s">
        <v>1</v>
      </c>
      <c r="N1110" s="224" t="s">
        <v>39</v>
      </c>
      <c r="O1110" s="91"/>
      <c r="P1110" s="225">
        <f>O1110*H1110</f>
        <v>0</v>
      </c>
      <c r="Q1110" s="225">
        <v>0</v>
      </c>
      <c r="R1110" s="225">
        <f>Q1110*H1110</f>
        <v>0</v>
      </c>
      <c r="S1110" s="225">
        <v>0.00080000000000000004</v>
      </c>
      <c r="T1110" s="226">
        <f>S1110*H1110</f>
        <v>0.0032000000000000002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227" t="s">
        <v>265</v>
      </c>
      <c r="AT1110" s="227" t="s">
        <v>144</v>
      </c>
      <c r="AU1110" s="227" t="s">
        <v>149</v>
      </c>
      <c r="AY1110" s="17" t="s">
        <v>141</v>
      </c>
      <c r="BE1110" s="228">
        <f>IF(N1110="základní",J1110,0)</f>
        <v>0</v>
      </c>
      <c r="BF1110" s="228">
        <f>IF(N1110="snížená",J1110,0)</f>
        <v>0</v>
      </c>
      <c r="BG1110" s="228">
        <f>IF(N1110="zákl. přenesená",J1110,0)</f>
        <v>0</v>
      </c>
      <c r="BH1110" s="228">
        <f>IF(N1110="sníž. přenesená",J1110,0)</f>
        <v>0</v>
      </c>
      <c r="BI1110" s="228">
        <f>IF(N1110="nulová",J1110,0)</f>
        <v>0</v>
      </c>
      <c r="BJ1110" s="17" t="s">
        <v>149</v>
      </c>
      <c r="BK1110" s="228">
        <f>ROUND(I1110*H1110,2)</f>
        <v>0</v>
      </c>
      <c r="BL1110" s="17" t="s">
        <v>265</v>
      </c>
      <c r="BM1110" s="227" t="s">
        <v>1357</v>
      </c>
    </row>
    <row r="1111" s="13" customFormat="1">
      <c r="A1111" s="13"/>
      <c r="B1111" s="229"/>
      <c r="C1111" s="230"/>
      <c r="D1111" s="231" t="s">
        <v>151</v>
      </c>
      <c r="E1111" s="232" t="s">
        <v>1</v>
      </c>
      <c r="F1111" s="233" t="s">
        <v>227</v>
      </c>
      <c r="G1111" s="230"/>
      <c r="H1111" s="232" t="s">
        <v>1</v>
      </c>
      <c r="I1111" s="234"/>
      <c r="J1111" s="230"/>
      <c r="K1111" s="230"/>
      <c r="L1111" s="235"/>
      <c r="M1111" s="236"/>
      <c r="N1111" s="237"/>
      <c r="O1111" s="237"/>
      <c r="P1111" s="237"/>
      <c r="Q1111" s="237"/>
      <c r="R1111" s="237"/>
      <c r="S1111" s="237"/>
      <c r="T1111" s="238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39" t="s">
        <v>151</v>
      </c>
      <c r="AU1111" s="239" t="s">
        <v>149</v>
      </c>
      <c r="AV1111" s="13" t="s">
        <v>81</v>
      </c>
      <c r="AW1111" s="13" t="s">
        <v>30</v>
      </c>
      <c r="AX1111" s="13" t="s">
        <v>73</v>
      </c>
      <c r="AY1111" s="239" t="s">
        <v>141</v>
      </c>
    </row>
    <row r="1112" s="14" customFormat="1">
      <c r="A1112" s="14"/>
      <c r="B1112" s="240"/>
      <c r="C1112" s="241"/>
      <c r="D1112" s="231" t="s">
        <v>151</v>
      </c>
      <c r="E1112" s="242" t="s">
        <v>1</v>
      </c>
      <c r="F1112" s="243" t="s">
        <v>81</v>
      </c>
      <c r="G1112" s="241"/>
      <c r="H1112" s="244">
        <v>1</v>
      </c>
      <c r="I1112" s="245"/>
      <c r="J1112" s="241"/>
      <c r="K1112" s="241"/>
      <c r="L1112" s="246"/>
      <c r="M1112" s="247"/>
      <c r="N1112" s="248"/>
      <c r="O1112" s="248"/>
      <c r="P1112" s="248"/>
      <c r="Q1112" s="248"/>
      <c r="R1112" s="248"/>
      <c r="S1112" s="248"/>
      <c r="T1112" s="249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0" t="s">
        <v>151</v>
      </c>
      <c r="AU1112" s="250" t="s">
        <v>149</v>
      </c>
      <c r="AV1112" s="14" t="s">
        <v>149</v>
      </c>
      <c r="AW1112" s="14" t="s">
        <v>30</v>
      </c>
      <c r="AX1112" s="14" t="s">
        <v>73</v>
      </c>
      <c r="AY1112" s="250" t="s">
        <v>141</v>
      </c>
    </row>
    <row r="1113" s="13" customFormat="1">
      <c r="A1113" s="13"/>
      <c r="B1113" s="229"/>
      <c r="C1113" s="230"/>
      <c r="D1113" s="231" t="s">
        <v>151</v>
      </c>
      <c r="E1113" s="232" t="s">
        <v>1</v>
      </c>
      <c r="F1113" s="233" t="s">
        <v>279</v>
      </c>
      <c r="G1113" s="230"/>
      <c r="H1113" s="232" t="s">
        <v>1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9" t="s">
        <v>151</v>
      </c>
      <c r="AU1113" s="239" t="s">
        <v>149</v>
      </c>
      <c r="AV1113" s="13" t="s">
        <v>81</v>
      </c>
      <c r="AW1113" s="13" t="s">
        <v>30</v>
      </c>
      <c r="AX1113" s="13" t="s">
        <v>73</v>
      </c>
      <c r="AY1113" s="239" t="s">
        <v>141</v>
      </c>
    </row>
    <row r="1114" s="14" customFormat="1">
      <c r="A1114" s="14"/>
      <c r="B1114" s="240"/>
      <c r="C1114" s="241"/>
      <c r="D1114" s="231" t="s">
        <v>151</v>
      </c>
      <c r="E1114" s="242" t="s">
        <v>1</v>
      </c>
      <c r="F1114" s="243" t="s">
        <v>81</v>
      </c>
      <c r="G1114" s="241"/>
      <c r="H1114" s="244">
        <v>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151</v>
      </c>
      <c r="AU1114" s="250" t="s">
        <v>149</v>
      </c>
      <c r="AV1114" s="14" t="s">
        <v>149</v>
      </c>
      <c r="AW1114" s="14" t="s">
        <v>30</v>
      </c>
      <c r="AX1114" s="14" t="s">
        <v>73</v>
      </c>
      <c r="AY1114" s="250" t="s">
        <v>141</v>
      </c>
    </row>
    <row r="1115" s="13" customFormat="1">
      <c r="A1115" s="13"/>
      <c r="B1115" s="229"/>
      <c r="C1115" s="230"/>
      <c r="D1115" s="231" t="s">
        <v>151</v>
      </c>
      <c r="E1115" s="232" t="s">
        <v>1</v>
      </c>
      <c r="F1115" s="233" t="s">
        <v>235</v>
      </c>
      <c r="G1115" s="230"/>
      <c r="H1115" s="232" t="s">
        <v>1</v>
      </c>
      <c r="I1115" s="234"/>
      <c r="J1115" s="230"/>
      <c r="K1115" s="230"/>
      <c r="L1115" s="235"/>
      <c r="M1115" s="236"/>
      <c r="N1115" s="237"/>
      <c r="O1115" s="237"/>
      <c r="P1115" s="237"/>
      <c r="Q1115" s="237"/>
      <c r="R1115" s="237"/>
      <c r="S1115" s="237"/>
      <c r="T1115" s="238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9" t="s">
        <v>151</v>
      </c>
      <c r="AU1115" s="239" t="s">
        <v>149</v>
      </c>
      <c r="AV1115" s="13" t="s">
        <v>81</v>
      </c>
      <c r="AW1115" s="13" t="s">
        <v>30</v>
      </c>
      <c r="AX1115" s="13" t="s">
        <v>73</v>
      </c>
      <c r="AY1115" s="239" t="s">
        <v>141</v>
      </c>
    </row>
    <row r="1116" s="14" customFormat="1">
      <c r="A1116" s="14"/>
      <c r="B1116" s="240"/>
      <c r="C1116" s="241"/>
      <c r="D1116" s="231" t="s">
        <v>151</v>
      </c>
      <c r="E1116" s="242" t="s">
        <v>1</v>
      </c>
      <c r="F1116" s="243" t="s">
        <v>149</v>
      </c>
      <c r="G1116" s="241"/>
      <c r="H1116" s="244">
        <v>2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151</v>
      </c>
      <c r="AU1116" s="250" t="s">
        <v>149</v>
      </c>
      <c r="AV1116" s="14" t="s">
        <v>149</v>
      </c>
      <c r="AW1116" s="14" t="s">
        <v>30</v>
      </c>
      <c r="AX1116" s="14" t="s">
        <v>73</v>
      </c>
      <c r="AY1116" s="250" t="s">
        <v>141</v>
      </c>
    </row>
    <row r="1117" s="15" customFormat="1">
      <c r="A1117" s="15"/>
      <c r="B1117" s="262"/>
      <c r="C1117" s="263"/>
      <c r="D1117" s="231" t="s">
        <v>151</v>
      </c>
      <c r="E1117" s="264" t="s">
        <v>1</v>
      </c>
      <c r="F1117" s="265" t="s">
        <v>173</v>
      </c>
      <c r="G1117" s="263"/>
      <c r="H1117" s="266">
        <v>4</v>
      </c>
      <c r="I1117" s="267"/>
      <c r="J1117" s="263"/>
      <c r="K1117" s="263"/>
      <c r="L1117" s="268"/>
      <c r="M1117" s="269"/>
      <c r="N1117" s="270"/>
      <c r="O1117" s="270"/>
      <c r="P1117" s="270"/>
      <c r="Q1117" s="270"/>
      <c r="R1117" s="270"/>
      <c r="S1117" s="270"/>
      <c r="T1117" s="271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72" t="s">
        <v>151</v>
      </c>
      <c r="AU1117" s="272" t="s">
        <v>149</v>
      </c>
      <c r="AV1117" s="15" t="s">
        <v>148</v>
      </c>
      <c r="AW1117" s="15" t="s">
        <v>30</v>
      </c>
      <c r="AX1117" s="15" t="s">
        <v>81</v>
      </c>
      <c r="AY1117" s="272" t="s">
        <v>141</v>
      </c>
    </row>
    <row r="1118" s="2" customFormat="1" ht="37.8" customHeight="1">
      <c r="A1118" s="38"/>
      <c r="B1118" s="39"/>
      <c r="C1118" s="215" t="s">
        <v>1358</v>
      </c>
      <c r="D1118" s="215" t="s">
        <v>144</v>
      </c>
      <c r="E1118" s="216" t="s">
        <v>1359</v>
      </c>
      <c r="F1118" s="217" t="s">
        <v>1360</v>
      </c>
      <c r="G1118" s="218" t="s">
        <v>162</v>
      </c>
      <c r="H1118" s="219">
        <v>5</v>
      </c>
      <c r="I1118" s="220"/>
      <c r="J1118" s="221">
        <f>ROUND(I1118*H1118,2)</f>
        <v>0</v>
      </c>
      <c r="K1118" s="222"/>
      <c r="L1118" s="44"/>
      <c r="M1118" s="223" t="s">
        <v>1</v>
      </c>
      <c r="N1118" s="224" t="s">
        <v>39</v>
      </c>
      <c r="O1118" s="91"/>
      <c r="P1118" s="225">
        <f>O1118*H1118</f>
        <v>0</v>
      </c>
      <c r="Q1118" s="225">
        <v>0</v>
      </c>
      <c r="R1118" s="225">
        <f>Q1118*H1118</f>
        <v>0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265</v>
      </c>
      <c r="AT1118" s="227" t="s">
        <v>144</v>
      </c>
      <c r="AU1118" s="227" t="s">
        <v>149</v>
      </c>
      <c r="AY1118" s="17" t="s">
        <v>141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149</v>
      </c>
      <c r="BK1118" s="228">
        <f>ROUND(I1118*H1118,2)</f>
        <v>0</v>
      </c>
      <c r="BL1118" s="17" t="s">
        <v>265</v>
      </c>
      <c r="BM1118" s="227" t="s">
        <v>1361</v>
      </c>
    </row>
    <row r="1119" s="13" customFormat="1">
      <c r="A1119" s="13"/>
      <c r="B1119" s="229"/>
      <c r="C1119" s="230"/>
      <c r="D1119" s="231" t="s">
        <v>151</v>
      </c>
      <c r="E1119" s="232" t="s">
        <v>1</v>
      </c>
      <c r="F1119" s="233" t="s">
        <v>1362</v>
      </c>
      <c r="G1119" s="230"/>
      <c r="H1119" s="232" t="s">
        <v>1</v>
      </c>
      <c r="I1119" s="234"/>
      <c r="J1119" s="230"/>
      <c r="K1119" s="230"/>
      <c r="L1119" s="235"/>
      <c r="M1119" s="236"/>
      <c r="N1119" s="237"/>
      <c r="O1119" s="237"/>
      <c r="P1119" s="237"/>
      <c r="Q1119" s="237"/>
      <c r="R1119" s="237"/>
      <c r="S1119" s="237"/>
      <c r="T1119" s="238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39" t="s">
        <v>151</v>
      </c>
      <c r="AU1119" s="239" t="s">
        <v>149</v>
      </c>
      <c r="AV1119" s="13" t="s">
        <v>81</v>
      </c>
      <c r="AW1119" s="13" t="s">
        <v>30</v>
      </c>
      <c r="AX1119" s="13" t="s">
        <v>73</v>
      </c>
      <c r="AY1119" s="239" t="s">
        <v>141</v>
      </c>
    </row>
    <row r="1120" s="14" customFormat="1">
      <c r="A1120" s="14"/>
      <c r="B1120" s="240"/>
      <c r="C1120" s="241"/>
      <c r="D1120" s="231" t="s">
        <v>151</v>
      </c>
      <c r="E1120" s="242" t="s">
        <v>1</v>
      </c>
      <c r="F1120" s="243" t="s">
        <v>81</v>
      </c>
      <c r="G1120" s="241"/>
      <c r="H1120" s="244">
        <v>1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50" t="s">
        <v>151</v>
      </c>
      <c r="AU1120" s="250" t="s">
        <v>149</v>
      </c>
      <c r="AV1120" s="14" t="s">
        <v>149</v>
      </c>
      <c r="AW1120" s="14" t="s">
        <v>30</v>
      </c>
      <c r="AX1120" s="14" t="s">
        <v>73</v>
      </c>
      <c r="AY1120" s="250" t="s">
        <v>141</v>
      </c>
    </row>
    <row r="1121" s="13" customFormat="1">
      <c r="A1121" s="13"/>
      <c r="B1121" s="229"/>
      <c r="C1121" s="230"/>
      <c r="D1121" s="231" t="s">
        <v>151</v>
      </c>
      <c r="E1121" s="232" t="s">
        <v>1</v>
      </c>
      <c r="F1121" s="233" t="s">
        <v>1363</v>
      </c>
      <c r="G1121" s="230"/>
      <c r="H1121" s="232" t="s">
        <v>1</v>
      </c>
      <c r="I1121" s="234"/>
      <c r="J1121" s="230"/>
      <c r="K1121" s="230"/>
      <c r="L1121" s="235"/>
      <c r="M1121" s="236"/>
      <c r="N1121" s="237"/>
      <c r="O1121" s="237"/>
      <c r="P1121" s="237"/>
      <c r="Q1121" s="237"/>
      <c r="R1121" s="237"/>
      <c r="S1121" s="237"/>
      <c r="T1121" s="238"/>
      <c r="U1121" s="13"/>
      <c r="V1121" s="13"/>
      <c r="W1121" s="13"/>
      <c r="X1121" s="13"/>
      <c r="Y1121" s="13"/>
      <c r="Z1121" s="13"/>
      <c r="AA1121" s="13"/>
      <c r="AB1121" s="13"/>
      <c r="AC1121" s="13"/>
      <c r="AD1121" s="13"/>
      <c r="AE1121" s="13"/>
      <c r="AT1121" s="239" t="s">
        <v>151</v>
      </c>
      <c r="AU1121" s="239" t="s">
        <v>149</v>
      </c>
      <c r="AV1121" s="13" t="s">
        <v>81</v>
      </c>
      <c r="AW1121" s="13" t="s">
        <v>30</v>
      </c>
      <c r="AX1121" s="13" t="s">
        <v>73</v>
      </c>
      <c r="AY1121" s="239" t="s">
        <v>141</v>
      </c>
    </row>
    <row r="1122" s="14" customFormat="1">
      <c r="A1122" s="14"/>
      <c r="B1122" s="240"/>
      <c r="C1122" s="241"/>
      <c r="D1122" s="231" t="s">
        <v>151</v>
      </c>
      <c r="E1122" s="242" t="s">
        <v>1</v>
      </c>
      <c r="F1122" s="243" t="s">
        <v>149</v>
      </c>
      <c r="G1122" s="241"/>
      <c r="H1122" s="244">
        <v>2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0" t="s">
        <v>151</v>
      </c>
      <c r="AU1122" s="250" t="s">
        <v>149</v>
      </c>
      <c r="AV1122" s="14" t="s">
        <v>149</v>
      </c>
      <c r="AW1122" s="14" t="s">
        <v>30</v>
      </c>
      <c r="AX1122" s="14" t="s">
        <v>73</v>
      </c>
      <c r="AY1122" s="250" t="s">
        <v>141</v>
      </c>
    </row>
    <row r="1123" s="13" customFormat="1">
      <c r="A1123" s="13"/>
      <c r="B1123" s="229"/>
      <c r="C1123" s="230"/>
      <c r="D1123" s="231" t="s">
        <v>151</v>
      </c>
      <c r="E1123" s="232" t="s">
        <v>1</v>
      </c>
      <c r="F1123" s="233" t="s">
        <v>227</v>
      </c>
      <c r="G1123" s="230"/>
      <c r="H1123" s="232" t="s">
        <v>1</v>
      </c>
      <c r="I1123" s="234"/>
      <c r="J1123" s="230"/>
      <c r="K1123" s="230"/>
      <c r="L1123" s="235"/>
      <c r="M1123" s="236"/>
      <c r="N1123" s="237"/>
      <c r="O1123" s="237"/>
      <c r="P1123" s="237"/>
      <c r="Q1123" s="237"/>
      <c r="R1123" s="237"/>
      <c r="S1123" s="237"/>
      <c r="T1123" s="23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9" t="s">
        <v>151</v>
      </c>
      <c r="AU1123" s="239" t="s">
        <v>149</v>
      </c>
      <c r="AV1123" s="13" t="s">
        <v>81</v>
      </c>
      <c r="AW1123" s="13" t="s">
        <v>30</v>
      </c>
      <c r="AX1123" s="13" t="s">
        <v>73</v>
      </c>
      <c r="AY1123" s="239" t="s">
        <v>141</v>
      </c>
    </row>
    <row r="1124" s="14" customFormat="1">
      <c r="A1124" s="14"/>
      <c r="B1124" s="240"/>
      <c r="C1124" s="241"/>
      <c r="D1124" s="231" t="s">
        <v>151</v>
      </c>
      <c r="E1124" s="242" t="s">
        <v>1</v>
      </c>
      <c r="F1124" s="243" t="s">
        <v>81</v>
      </c>
      <c r="G1124" s="241"/>
      <c r="H1124" s="244">
        <v>1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0" t="s">
        <v>151</v>
      </c>
      <c r="AU1124" s="250" t="s">
        <v>149</v>
      </c>
      <c r="AV1124" s="14" t="s">
        <v>149</v>
      </c>
      <c r="AW1124" s="14" t="s">
        <v>30</v>
      </c>
      <c r="AX1124" s="14" t="s">
        <v>73</v>
      </c>
      <c r="AY1124" s="250" t="s">
        <v>141</v>
      </c>
    </row>
    <row r="1125" s="13" customFormat="1">
      <c r="A1125" s="13"/>
      <c r="B1125" s="229"/>
      <c r="C1125" s="230"/>
      <c r="D1125" s="231" t="s">
        <v>151</v>
      </c>
      <c r="E1125" s="232" t="s">
        <v>1</v>
      </c>
      <c r="F1125" s="233" t="s">
        <v>235</v>
      </c>
      <c r="G1125" s="230"/>
      <c r="H1125" s="232" t="s">
        <v>1</v>
      </c>
      <c r="I1125" s="234"/>
      <c r="J1125" s="230"/>
      <c r="K1125" s="230"/>
      <c r="L1125" s="235"/>
      <c r="M1125" s="236"/>
      <c r="N1125" s="237"/>
      <c r="O1125" s="237"/>
      <c r="P1125" s="237"/>
      <c r="Q1125" s="237"/>
      <c r="R1125" s="237"/>
      <c r="S1125" s="237"/>
      <c r="T1125" s="23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9" t="s">
        <v>151</v>
      </c>
      <c r="AU1125" s="239" t="s">
        <v>149</v>
      </c>
      <c r="AV1125" s="13" t="s">
        <v>81</v>
      </c>
      <c r="AW1125" s="13" t="s">
        <v>30</v>
      </c>
      <c r="AX1125" s="13" t="s">
        <v>73</v>
      </c>
      <c r="AY1125" s="239" t="s">
        <v>141</v>
      </c>
    </row>
    <row r="1126" s="14" customFormat="1">
      <c r="A1126" s="14"/>
      <c r="B1126" s="240"/>
      <c r="C1126" s="241"/>
      <c r="D1126" s="231" t="s">
        <v>151</v>
      </c>
      <c r="E1126" s="242" t="s">
        <v>1</v>
      </c>
      <c r="F1126" s="243" t="s">
        <v>81</v>
      </c>
      <c r="G1126" s="241"/>
      <c r="H1126" s="244">
        <v>1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151</v>
      </c>
      <c r="AU1126" s="250" t="s">
        <v>149</v>
      </c>
      <c r="AV1126" s="14" t="s">
        <v>149</v>
      </c>
      <c r="AW1126" s="14" t="s">
        <v>30</v>
      </c>
      <c r="AX1126" s="14" t="s">
        <v>73</v>
      </c>
      <c r="AY1126" s="250" t="s">
        <v>141</v>
      </c>
    </row>
    <row r="1127" s="15" customFormat="1">
      <c r="A1127" s="15"/>
      <c r="B1127" s="262"/>
      <c r="C1127" s="263"/>
      <c r="D1127" s="231" t="s">
        <v>151</v>
      </c>
      <c r="E1127" s="264" t="s">
        <v>1</v>
      </c>
      <c r="F1127" s="265" t="s">
        <v>173</v>
      </c>
      <c r="G1127" s="263"/>
      <c r="H1127" s="266">
        <v>5</v>
      </c>
      <c r="I1127" s="267"/>
      <c r="J1127" s="263"/>
      <c r="K1127" s="263"/>
      <c r="L1127" s="268"/>
      <c r="M1127" s="269"/>
      <c r="N1127" s="270"/>
      <c r="O1127" s="270"/>
      <c r="P1127" s="270"/>
      <c r="Q1127" s="270"/>
      <c r="R1127" s="270"/>
      <c r="S1127" s="270"/>
      <c r="T1127" s="271"/>
      <c r="U1127" s="15"/>
      <c r="V1127" s="15"/>
      <c r="W1127" s="15"/>
      <c r="X1127" s="15"/>
      <c r="Y1127" s="15"/>
      <c r="Z1127" s="15"/>
      <c r="AA1127" s="15"/>
      <c r="AB1127" s="15"/>
      <c r="AC1127" s="15"/>
      <c r="AD1127" s="15"/>
      <c r="AE1127" s="15"/>
      <c r="AT1127" s="272" t="s">
        <v>151</v>
      </c>
      <c r="AU1127" s="272" t="s">
        <v>149</v>
      </c>
      <c r="AV1127" s="15" t="s">
        <v>148</v>
      </c>
      <c r="AW1127" s="15" t="s">
        <v>30</v>
      </c>
      <c r="AX1127" s="15" t="s">
        <v>81</v>
      </c>
      <c r="AY1127" s="272" t="s">
        <v>141</v>
      </c>
    </row>
    <row r="1128" s="2" customFormat="1" ht="21.75" customHeight="1">
      <c r="A1128" s="38"/>
      <c r="B1128" s="39"/>
      <c r="C1128" s="251" t="s">
        <v>1364</v>
      </c>
      <c r="D1128" s="251" t="s">
        <v>154</v>
      </c>
      <c r="E1128" s="252" t="s">
        <v>1365</v>
      </c>
      <c r="F1128" s="253" t="s">
        <v>1366</v>
      </c>
      <c r="G1128" s="254" t="s">
        <v>162</v>
      </c>
      <c r="H1128" s="255">
        <v>1</v>
      </c>
      <c r="I1128" s="256"/>
      <c r="J1128" s="257">
        <f>ROUND(I1128*H1128,2)</f>
        <v>0</v>
      </c>
      <c r="K1128" s="258"/>
      <c r="L1128" s="259"/>
      <c r="M1128" s="260" t="s">
        <v>1</v>
      </c>
      <c r="N1128" s="261" t="s">
        <v>39</v>
      </c>
      <c r="O1128" s="91"/>
      <c r="P1128" s="225">
        <f>O1128*H1128</f>
        <v>0</v>
      </c>
      <c r="Q1128" s="225">
        <v>0.00023000000000000001</v>
      </c>
      <c r="R1128" s="225">
        <f>Q1128*H1128</f>
        <v>0.00023000000000000001</v>
      </c>
      <c r="S1128" s="225">
        <v>0</v>
      </c>
      <c r="T1128" s="226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27" t="s">
        <v>348</v>
      </c>
      <c r="AT1128" s="227" t="s">
        <v>154</v>
      </c>
      <c r="AU1128" s="227" t="s">
        <v>149</v>
      </c>
      <c r="AY1128" s="17" t="s">
        <v>141</v>
      </c>
      <c r="BE1128" s="228">
        <f>IF(N1128="základní",J1128,0)</f>
        <v>0</v>
      </c>
      <c r="BF1128" s="228">
        <f>IF(N1128="snížená",J1128,0)</f>
        <v>0</v>
      </c>
      <c r="BG1128" s="228">
        <f>IF(N1128="zákl. přenesená",J1128,0)</f>
        <v>0</v>
      </c>
      <c r="BH1128" s="228">
        <f>IF(N1128="sníž. přenesená",J1128,0)</f>
        <v>0</v>
      </c>
      <c r="BI1128" s="228">
        <f>IF(N1128="nulová",J1128,0)</f>
        <v>0</v>
      </c>
      <c r="BJ1128" s="17" t="s">
        <v>149</v>
      </c>
      <c r="BK1128" s="228">
        <f>ROUND(I1128*H1128,2)</f>
        <v>0</v>
      </c>
      <c r="BL1128" s="17" t="s">
        <v>265</v>
      </c>
      <c r="BM1128" s="227" t="s">
        <v>1367</v>
      </c>
    </row>
    <row r="1129" s="13" customFormat="1">
      <c r="A1129" s="13"/>
      <c r="B1129" s="229"/>
      <c r="C1129" s="230"/>
      <c r="D1129" s="231" t="s">
        <v>151</v>
      </c>
      <c r="E1129" s="232" t="s">
        <v>1</v>
      </c>
      <c r="F1129" s="233" t="s">
        <v>1368</v>
      </c>
      <c r="G1129" s="230"/>
      <c r="H1129" s="232" t="s">
        <v>1</v>
      </c>
      <c r="I1129" s="234"/>
      <c r="J1129" s="230"/>
      <c r="K1129" s="230"/>
      <c r="L1129" s="235"/>
      <c r="M1129" s="236"/>
      <c r="N1129" s="237"/>
      <c r="O1129" s="237"/>
      <c r="P1129" s="237"/>
      <c r="Q1129" s="237"/>
      <c r="R1129" s="237"/>
      <c r="S1129" s="237"/>
      <c r="T1129" s="238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9" t="s">
        <v>151</v>
      </c>
      <c r="AU1129" s="239" t="s">
        <v>149</v>
      </c>
      <c r="AV1129" s="13" t="s">
        <v>81</v>
      </c>
      <c r="AW1129" s="13" t="s">
        <v>30</v>
      </c>
      <c r="AX1129" s="13" t="s">
        <v>73</v>
      </c>
      <c r="AY1129" s="239" t="s">
        <v>141</v>
      </c>
    </row>
    <row r="1130" s="14" customFormat="1">
      <c r="A1130" s="14"/>
      <c r="B1130" s="240"/>
      <c r="C1130" s="241"/>
      <c r="D1130" s="231" t="s">
        <v>151</v>
      </c>
      <c r="E1130" s="242" t="s">
        <v>1</v>
      </c>
      <c r="F1130" s="243" t="s">
        <v>81</v>
      </c>
      <c r="G1130" s="241"/>
      <c r="H1130" s="244">
        <v>1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0" t="s">
        <v>151</v>
      </c>
      <c r="AU1130" s="250" t="s">
        <v>149</v>
      </c>
      <c r="AV1130" s="14" t="s">
        <v>149</v>
      </c>
      <c r="AW1130" s="14" t="s">
        <v>30</v>
      </c>
      <c r="AX1130" s="14" t="s">
        <v>81</v>
      </c>
      <c r="AY1130" s="250" t="s">
        <v>141</v>
      </c>
    </row>
    <row r="1131" s="2" customFormat="1" ht="24.15" customHeight="1">
      <c r="A1131" s="38"/>
      <c r="B1131" s="39"/>
      <c r="C1131" s="251" t="s">
        <v>1369</v>
      </c>
      <c r="D1131" s="251" t="s">
        <v>154</v>
      </c>
      <c r="E1131" s="252" t="s">
        <v>1370</v>
      </c>
      <c r="F1131" s="253" t="s">
        <v>1371</v>
      </c>
      <c r="G1131" s="254" t="s">
        <v>162</v>
      </c>
      <c r="H1131" s="255">
        <v>4</v>
      </c>
      <c r="I1131" s="256"/>
      <c r="J1131" s="257">
        <f>ROUND(I1131*H1131,2)</f>
        <v>0</v>
      </c>
      <c r="K1131" s="258"/>
      <c r="L1131" s="259"/>
      <c r="M1131" s="260" t="s">
        <v>1</v>
      </c>
      <c r="N1131" s="261" t="s">
        <v>39</v>
      </c>
      <c r="O1131" s="91"/>
      <c r="P1131" s="225">
        <f>O1131*H1131</f>
        <v>0</v>
      </c>
      <c r="Q1131" s="225">
        <v>0.00044000000000000002</v>
      </c>
      <c r="R1131" s="225">
        <f>Q1131*H1131</f>
        <v>0.0017600000000000001</v>
      </c>
      <c r="S1131" s="225">
        <v>0</v>
      </c>
      <c r="T1131" s="226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27" t="s">
        <v>157</v>
      </c>
      <c r="AT1131" s="227" t="s">
        <v>154</v>
      </c>
      <c r="AU1131" s="227" t="s">
        <v>149</v>
      </c>
      <c r="AY1131" s="17" t="s">
        <v>141</v>
      </c>
      <c r="BE1131" s="228">
        <f>IF(N1131="základní",J1131,0)</f>
        <v>0</v>
      </c>
      <c r="BF1131" s="228">
        <f>IF(N1131="snížená",J1131,0)</f>
        <v>0</v>
      </c>
      <c r="BG1131" s="228">
        <f>IF(N1131="zákl. přenesená",J1131,0)</f>
        <v>0</v>
      </c>
      <c r="BH1131" s="228">
        <f>IF(N1131="sníž. přenesená",J1131,0)</f>
        <v>0</v>
      </c>
      <c r="BI1131" s="228">
        <f>IF(N1131="nulová",J1131,0)</f>
        <v>0</v>
      </c>
      <c r="BJ1131" s="17" t="s">
        <v>149</v>
      </c>
      <c r="BK1131" s="228">
        <f>ROUND(I1131*H1131,2)</f>
        <v>0</v>
      </c>
      <c r="BL1131" s="17" t="s">
        <v>148</v>
      </c>
      <c r="BM1131" s="227" t="s">
        <v>1372</v>
      </c>
    </row>
    <row r="1132" s="14" customFormat="1">
      <c r="A1132" s="14"/>
      <c r="B1132" s="240"/>
      <c r="C1132" s="241"/>
      <c r="D1132" s="231" t="s">
        <v>151</v>
      </c>
      <c r="E1132" s="242" t="s">
        <v>1</v>
      </c>
      <c r="F1132" s="243" t="s">
        <v>148</v>
      </c>
      <c r="G1132" s="241"/>
      <c r="H1132" s="244">
        <v>4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0" t="s">
        <v>151</v>
      </c>
      <c r="AU1132" s="250" t="s">
        <v>149</v>
      </c>
      <c r="AV1132" s="14" t="s">
        <v>149</v>
      </c>
      <c r="AW1132" s="14" t="s">
        <v>30</v>
      </c>
      <c r="AX1132" s="14" t="s">
        <v>81</v>
      </c>
      <c r="AY1132" s="250" t="s">
        <v>141</v>
      </c>
    </row>
    <row r="1133" s="2" customFormat="1" ht="33" customHeight="1">
      <c r="A1133" s="38"/>
      <c r="B1133" s="39"/>
      <c r="C1133" s="215" t="s">
        <v>1373</v>
      </c>
      <c r="D1133" s="215" t="s">
        <v>144</v>
      </c>
      <c r="E1133" s="216" t="s">
        <v>1374</v>
      </c>
      <c r="F1133" s="217" t="s">
        <v>1375</v>
      </c>
      <c r="G1133" s="218" t="s">
        <v>162</v>
      </c>
      <c r="H1133" s="219">
        <v>1</v>
      </c>
      <c r="I1133" s="220"/>
      <c r="J1133" s="221">
        <f>ROUND(I1133*H1133,2)</f>
        <v>0</v>
      </c>
      <c r="K1133" s="222"/>
      <c r="L1133" s="44"/>
      <c r="M1133" s="223" t="s">
        <v>1</v>
      </c>
      <c r="N1133" s="224" t="s">
        <v>39</v>
      </c>
      <c r="O1133" s="91"/>
      <c r="P1133" s="225">
        <f>O1133*H1133</f>
        <v>0</v>
      </c>
      <c r="Q1133" s="225">
        <v>0</v>
      </c>
      <c r="R1133" s="225">
        <f>Q1133*H1133</f>
        <v>0</v>
      </c>
      <c r="S1133" s="225">
        <v>0</v>
      </c>
      <c r="T1133" s="226">
        <f>S1133*H1133</f>
        <v>0</v>
      </c>
      <c r="U1133" s="38"/>
      <c r="V1133" s="38"/>
      <c r="W1133" s="38"/>
      <c r="X1133" s="38"/>
      <c r="Y1133" s="38"/>
      <c r="Z1133" s="38"/>
      <c r="AA1133" s="38"/>
      <c r="AB1133" s="38"/>
      <c r="AC1133" s="38"/>
      <c r="AD1133" s="38"/>
      <c r="AE1133" s="38"/>
      <c r="AR1133" s="227" t="s">
        <v>265</v>
      </c>
      <c r="AT1133" s="227" t="s">
        <v>144</v>
      </c>
      <c r="AU1133" s="227" t="s">
        <v>149</v>
      </c>
      <c r="AY1133" s="17" t="s">
        <v>141</v>
      </c>
      <c r="BE1133" s="228">
        <f>IF(N1133="základní",J1133,0)</f>
        <v>0</v>
      </c>
      <c r="BF1133" s="228">
        <f>IF(N1133="snížená",J1133,0)</f>
        <v>0</v>
      </c>
      <c r="BG1133" s="228">
        <f>IF(N1133="zákl. přenesená",J1133,0)</f>
        <v>0</v>
      </c>
      <c r="BH1133" s="228">
        <f>IF(N1133="sníž. přenesená",J1133,0)</f>
        <v>0</v>
      </c>
      <c r="BI1133" s="228">
        <f>IF(N1133="nulová",J1133,0)</f>
        <v>0</v>
      </c>
      <c r="BJ1133" s="17" t="s">
        <v>149</v>
      </c>
      <c r="BK1133" s="228">
        <f>ROUND(I1133*H1133,2)</f>
        <v>0</v>
      </c>
      <c r="BL1133" s="17" t="s">
        <v>265</v>
      </c>
      <c r="BM1133" s="227" t="s">
        <v>1376</v>
      </c>
    </row>
    <row r="1134" s="13" customFormat="1">
      <c r="A1134" s="13"/>
      <c r="B1134" s="229"/>
      <c r="C1134" s="230"/>
      <c r="D1134" s="231" t="s">
        <v>151</v>
      </c>
      <c r="E1134" s="232" t="s">
        <v>1</v>
      </c>
      <c r="F1134" s="233" t="s">
        <v>322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151</v>
      </c>
      <c r="AU1134" s="239" t="s">
        <v>149</v>
      </c>
      <c r="AV1134" s="13" t="s">
        <v>81</v>
      </c>
      <c r="AW1134" s="13" t="s">
        <v>30</v>
      </c>
      <c r="AX1134" s="13" t="s">
        <v>73</v>
      </c>
      <c r="AY1134" s="239" t="s">
        <v>141</v>
      </c>
    </row>
    <row r="1135" s="14" customFormat="1">
      <c r="A1135" s="14"/>
      <c r="B1135" s="240"/>
      <c r="C1135" s="241"/>
      <c r="D1135" s="231" t="s">
        <v>151</v>
      </c>
      <c r="E1135" s="242" t="s">
        <v>1</v>
      </c>
      <c r="F1135" s="243" t="s">
        <v>81</v>
      </c>
      <c r="G1135" s="241"/>
      <c r="H1135" s="244">
        <v>1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151</v>
      </c>
      <c r="AU1135" s="250" t="s">
        <v>149</v>
      </c>
      <c r="AV1135" s="14" t="s">
        <v>149</v>
      </c>
      <c r="AW1135" s="14" t="s">
        <v>30</v>
      </c>
      <c r="AX1135" s="14" t="s">
        <v>73</v>
      </c>
      <c r="AY1135" s="250" t="s">
        <v>141</v>
      </c>
    </row>
    <row r="1136" s="15" customFormat="1">
      <c r="A1136" s="15"/>
      <c r="B1136" s="262"/>
      <c r="C1136" s="263"/>
      <c r="D1136" s="231" t="s">
        <v>151</v>
      </c>
      <c r="E1136" s="264" t="s">
        <v>1</v>
      </c>
      <c r="F1136" s="265" t="s">
        <v>173</v>
      </c>
      <c r="G1136" s="263"/>
      <c r="H1136" s="266">
        <v>1</v>
      </c>
      <c r="I1136" s="267"/>
      <c r="J1136" s="263"/>
      <c r="K1136" s="263"/>
      <c r="L1136" s="268"/>
      <c r="M1136" s="269"/>
      <c r="N1136" s="270"/>
      <c r="O1136" s="270"/>
      <c r="P1136" s="270"/>
      <c r="Q1136" s="270"/>
      <c r="R1136" s="270"/>
      <c r="S1136" s="270"/>
      <c r="T1136" s="271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T1136" s="272" t="s">
        <v>151</v>
      </c>
      <c r="AU1136" s="272" t="s">
        <v>149</v>
      </c>
      <c r="AV1136" s="15" t="s">
        <v>148</v>
      </c>
      <c r="AW1136" s="15" t="s">
        <v>30</v>
      </c>
      <c r="AX1136" s="15" t="s">
        <v>81</v>
      </c>
      <c r="AY1136" s="272" t="s">
        <v>141</v>
      </c>
    </row>
    <row r="1137" s="2" customFormat="1" ht="21.75" customHeight="1">
      <c r="A1137" s="38"/>
      <c r="B1137" s="39"/>
      <c r="C1137" s="251" t="s">
        <v>1377</v>
      </c>
      <c r="D1137" s="251" t="s">
        <v>154</v>
      </c>
      <c r="E1137" s="252" t="s">
        <v>1378</v>
      </c>
      <c r="F1137" s="253" t="s">
        <v>1379</v>
      </c>
      <c r="G1137" s="254" t="s">
        <v>162</v>
      </c>
      <c r="H1137" s="255">
        <v>1</v>
      </c>
      <c r="I1137" s="256"/>
      <c r="J1137" s="257">
        <f>ROUND(I1137*H1137,2)</f>
        <v>0</v>
      </c>
      <c r="K1137" s="258"/>
      <c r="L1137" s="259"/>
      <c r="M1137" s="260" t="s">
        <v>1</v>
      </c>
      <c r="N1137" s="261" t="s">
        <v>39</v>
      </c>
      <c r="O1137" s="91"/>
      <c r="P1137" s="225">
        <f>O1137*H1137</f>
        <v>0</v>
      </c>
      <c r="Q1137" s="225">
        <v>0.00050000000000000001</v>
      </c>
      <c r="R1137" s="225">
        <f>Q1137*H1137</f>
        <v>0.00050000000000000001</v>
      </c>
      <c r="S1137" s="225">
        <v>0</v>
      </c>
      <c r="T1137" s="226">
        <f>S1137*H1137</f>
        <v>0</v>
      </c>
      <c r="U1137" s="38"/>
      <c r="V1137" s="38"/>
      <c r="W1137" s="38"/>
      <c r="X1137" s="38"/>
      <c r="Y1137" s="38"/>
      <c r="Z1137" s="38"/>
      <c r="AA1137" s="38"/>
      <c r="AB1137" s="38"/>
      <c r="AC1137" s="38"/>
      <c r="AD1137" s="38"/>
      <c r="AE1137" s="38"/>
      <c r="AR1137" s="227" t="s">
        <v>348</v>
      </c>
      <c r="AT1137" s="227" t="s">
        <v>154</v>
      </c>
      <c r="AU1137" s="227" t="s">
        <v>149</v>
      </c>
      <c r="AY1137" s="17" t="s">
        <v>141</v>
      </c>
      <c r="BE1137" s="228">
        <f>IF(N1137="základní",J1137,0)</f>
        <v>0</v>
      </c>
      <c r="BF1137" s="228">
        <f>IF(N1137="snížená",J1137,0)</f>
        <v>0</v>
      </c>
      <c r="BG1137" s="228">
        <f>IF(N1137="zákl. přenesená",J1137,0)</f>
        <v>0</v>
      </c>
      <c r="BH1137" s="228">
        <f>IF(N1137="sníž. přenesená",J1137,0)</f>
        <v>0</v>
      </c>
      <c r="BI1137" s="228">
        <f>IF(N1137="nulová",J1137,0)</f>
        <v>0</v>
      </c>
      <c r="BJ1137" s="17" t="s">
        <v>149</v>
      </c>
      <c r="BK1137" s="228">
        <f>ROUND(I1137*H1137,2)</f>
        <v>0</v>
      </c>
      <c r="BL1137" s="17" t="s">
        <v>265</v>
      </c>
      <c r="BM1137" s="227" t="s">
        <v>1380</v>
      </c>
    </row>
    <row r="1138" s="13" customFormat="1">
      <c r="A1138" s="13"/>
      <c r="B1138" s="229"/>
      <c r="C1138" s="230"/>
      <c r="D1138" s="231" t="s">
        <v>151</v>
      </c>
      <c r="E1138" s="232" t="s">
        <v>1</v>
      </c>
      <c r="F1138" s="233" t="s">
        <v>322</v>
      </c>
      <c r="G1138" s="230"/>
      <c r="H1138" s="232" t="s">
        <v>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239" t="s">
        <v>151</v>
      </c>
      <c r="AU1138" s="239" t="s">
        <v>149</v>
      </c>
      <c r="AV1138" s="13" t="s">
        <v>81</v>
      </c>
      <c r="AW1138" s="13" t="s">
        <v>30</v>
      </c>
      <c r="AX1138" s="13" t="s">
        <v>73</v>
      </c>
      <c r="AY1138" s="239" t="s">
        <v>141</v>
      </c>
    </row>
    <row r="1139" s="14" customFormat="1">
      <c r="A1139" s="14"/>
      <c r="B1139" s="240"/>
      <c r="C1139" s="241"/>
      <c r="D1139" s="231" t="s">
        <v>151</v>
      </c>
      <c r="E1139" s="242" t="s">
        <v>1</v>
      </c>
      <c r="F1139" s="243" t="s">
        <v>81</v>
      </c>
      <c r="G1139" s="241"/>
      <c r="H1139" s="244">
        <v>1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50" t="s">
        <v>151</v>
      </c>
      <c r="AU1139" s="250" t="s">
        <v>149</v>
      </c>
      <c r="AV1139" s="14" t="s">
        <v>149</v>
      </c>
      <c r="AW1139" s="14" t="s">
        <v>30</v>
      </c>
      <c r="AX1139" s="14" t="s">
        <v>81</v>
      </c>
      <c r="AY1139" s="250" t="s">
        <v>141</v>
      </c>
    </row>
    <row r="1140" s="2" customFormat="1" ht="33" customHeight="1">
      <c r="A1140" s="38"/>
      <c r="B1140" s="39"/>
      <c r="C1140" s="215" t="s">
        <v>1381</v>
      </c>
      <c r="D1140" s="215" t="s">
        <v>144</v>
      </c>
      <c r="E1140" s="216" t="s">
        <v>1382</v>
      </c>
      <c r="F1140" s="217" t="s">
        <v>1383</v>
      </c>
      <c r="G1140" s="218" t="s">
        <v>177</v>
      </c>
      <c r="H1140" s="219">
        <v>60</v>
      </c>
      <c r="I1140" s="220"/>
      <c r="J1140" s="221">
        <f>ROUND(I1140*H1140,2)</f>
        <v>0</v>
      </c>
      <c r="K1140" s="222"/>
      <c r="L1140" s="44"/>
      <c r="M1140" s="223" t="s">
        <v>1</v>
      </c>
      <c r="N1140" s="224" t="s">
        <v>39</v>
      </c>
      <c r="O1140" s="91"/>
      <c r="P1140" s="225">
        <f>O1140*H1140</f>
        <v>0</v>
      </c>
      <c r="Q1140" s="225">
        <v>0</v>
      </c>
      <c r="R1140" s="225">
        <f>Q1140*H1140</f>
        <v>0</v>
      </c>
      <c r="S1140" s="225">
        <v>0</v>
      </c>
      <c r="T1140" s="226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227" t="s">
        <v>265</v>
      </c>
      <c r="AT1140" s="227" t="s">
        <v>144</v>
      </c>
      <c r="AU1140" s="227" t="s">
        <v>149</v>
      </c>
      <c r="AY1140" s="17" t="s">
        <v>141</v>
      </c>
      <c r="BE1140" s="228">
        <f>IF(N1140="základní",J1140,0)</f>
        <v>0</v>
      </c>
      <c r="BF1140" s="228">
        <f>IF(N1140="snížená",J1140,0)</f>
        <v>0</v>
      </c>
      <c r="BG1140" s="228">
        <f>IF(N1140="zákl. přenesená",J1140,0)</f>
        <v>0</v>
      </c>
      <c r="BH1140" s="228">
        <f>IF(N1140="sníž. přenesená",J1140,0)</f>
        <v>0</v>
      </c>
      <c r="BI1140" s="228">
        <f>IF(N1140="nulová",J1140,0)</f>
        <v>0</v>
      </c>
      <c r="BJ1140" s="17" t="s">
        <v>149</v>
      </c>
      <c r="BK1140" s="228">
        <f>ROUND(I1140*H1140,2)</f>
        <v>0</v>
      </c>
      <c r="BL1140" s="17" t="s">
        <v>265</v>
      </c>
      <c r="BM1140" s="227" t="s">
        <v>1384</v>
      </c>
    </row>
    <row r="1141" s="13" customFormat="1">
      <c r="A1141" s="13"/>
      <c r="B1141" s="229"/>
      <c r="C1141" s="230"/>
      <c r="D1141" s="231" t="s">
        <v>151</v>
      </c>
      <c r="E1141" s="232" t="s">
        <v>1</v>
      </c>
      <c r="F1141" s="233" t="s">
        <v>1385</v>
      </c>
      <c r="G1141" s="230"/>
      <c r="H1141" s="232" t="s">
        <v>1</v>
      </c>
      <c r="I1141" s="234"/>
      <c r="J1141" s="230"/>
      <c r="K1141" s="230"/>
      <c r="L1141" s="235"/>
      <c r="M1141" s="236"/>
      <c r="N1141" s="237"/>
      <c r="O1141" s="237"/>
      <c r="P1141" s="237"/>
      <c r="Q1141" s="237"/>
      <c r="R1141" s="237"/>
      <c r="S1141" s="237"/>
      <c r="T1141" s="23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9" t="s">
        <v>151</v>
      </c>
      <c r="AU1141" s="239" t="s">
        <v>149</v>
      </c>
      <c r="AV1141" s="13" t="s">
        <v>81</v>
      </c>
      <c r="AW1141" s="13" t="s">
        <v>30</v>
      </c>
      <c r="AX1141" s="13" t="s">
        <v>73</v>
      </c>
      <c r="AY1141" s="239" t="s">
        <v>141</v>
      </c>
    </row>
    <row r="1142" s="14" customFormat="1">
      <c r="A1142" s="14"/>
      <c r="B1142" s="240"/>
      <c r="C1142" s="241"/>
      <c r="D1142" s="231" t="s">
        <v>151</v>
      </c>
      <c r="E1142" s="242" t="s">
        <v>1</v>
      </c>
      <c r="F1142" s="243" t="s">
        <v>495</v>
      </c>
      <c r="G1142" s="241"/>
      <c r="H1142" s="244">
        <v>60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0" t="s">
        <v>151</v>
      </c>
      <c r="AU1142" s="250" t="s">
        <v>149</v>
      </c>
      <c r="AV1142" s="14" t="s">
        <v>149</v>
      </c>
      <c r="AW1142" s="14" t="s">
        <v>30</v>
      </c>
      <c r="AX1142" s="14" t="s">
        <v>81</v>
      </c>
      <c r="AY1142" s="250" t="s">
        <v>141</v>
      </c>
    </row>
    <row r="1143" s="2" customFormat="1" ht="24.15" customHeight="1">
      <c r="A1143" s="38"/>
      <c r="B1143" s="39"/>
      <c r="C1143" s="251" t="s">
        <v>1386</v>
      </c>
      <c r="D1143" s="251" t="s">
        <v>154</v>
      </c>
      <c r="E1143" s="252" t="s">
        <v>1387</v>
      </c>
      <c r="F1143" s="253" t="s">
        <v>1388</v>
      </c>
      <c r="G1143" s="254" t="s">
        <v>177</v>
      </c>
      <c r="H1143" s="255">
        <v>60</v>
      </c>
      <c r="I1143" s="256"/>
      <c r="J1143" s="257">
        <f>ROUND(I1143*H1143,2)</f>
        <v>0</v>
      </c>
      <c r="K1143" s="258"/>
      <c r="L1143" s="259"/>
      <c r="M1143" s="260" t="s">
        <v>1</v>
      </c>
      <c r="N1143" s="261" t="s">
        <v>39</v>
      </c>
      <c r="O1143" s="91"/>
      <c r="P1143" s="225">
        <f>O1143*H1143</f>
        <v>0</v>
      </c>
      <c r="Q1143" s="225">
        <v>9.0000000000000006E-05</v>
      </c>
      <c r="R1143" s="225">
        <f>Q1143*H1143</f>
        <v>0.0054000000000000003</v>
      </c>
      <c r="S1143" s="225">
        <v>0</v>
      </c>
      <c r="T1143" s="226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27" t="s">
        <v>348</v>
      </c>
      <c r="AT1143" s="227" t="s">
        <v>154</v>
      </c>
      <c r="AU1143" s="227" t="s">
        <v>149</v>
      </c>
      <c r="AY1143" s="17" t="s">
        <v>141</v>
      </c>
      <c r="BE1143" s="228">
        <f>IF(N1143="základní",J1143,0)</f>
        <v>0</v>
      </c>
      <c r="BF1143" s="228">
        <f>IF(N1143="snížená",J1143,0)</f>
        <v>0</v>
      </c>
      <c r="BG1143" s="228">
        <f>IF(N1143="zákl. přenesená",J1143,0)</f>
        <v>0</v>
      </c>
      <c r="BH1143" s="228">
        <f>IF(N1143="sníž. přenesená",J1143,0)</f>
        <v>0</v>
      </c>
      <c r="BI1143" s="228">
        <f>IF(N1143="nulová",J1143,0)</f>
        <v>0</v>
      </c>
      <c r="BJ1143" s="17" t="s">
        <v>149</v>
      </c>
      <c r="BK1143" s="228">
        <f>ROUND(I1143*H1143,2)</f>
        <v>0</v>
      </c>
      <c r="BL1143" s="17" t="s">
        <v>265</v>
      </c>
      <c r="BM1143" s="227" t="s">
        <v>1389</v>
      </c>
    </row>
    <row r="1144" s="13" customFormat="1">
      <c r="A1144" s="13"/>
      <c r="B1144" s="229"/>
      <c r="C1144" s="230"/>
      <c r="D1144" s="231" t="s">
        <v>151</v>
      </c>
      <c r="E1144" s="232" t="s">
        <v>1</v>
      </c>
      <c r="F1144" s="233" t="s">
        <v>1385</v>
      </c>
      <c r="G1144" s="230"/>
      <c r="H1144" s="232" t="s">
        <v>1</v>
      </c>
      <c r="I1144" s="234"/>
      <c r="J1144" s="230"/>
      <c r="K1144" s="230"/>
      <c r="L1144" s="235"/>
      <c r="M1144" s="236"/>
      <c r="N1144" s="237"/>
      <c r="O1144" s="237"/>
      <c r="P1144" s="237"/>
      <c r="Q1144" s="237"/>
      <c r="R1144" s="237"/>
      <c r="S1144" s="237"/>
      <c r="T1144" s="238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39" t="s">
        <v>151</v>
      </c>
      <c r="AU1144" s="239" t="s">
        <v>149</v>
      </c>
      <c r="AV1144" s="13" t="s">
        <v>81</v>
      </c>
      <c r="AW1144" s="13" t="s">
        <v>30</v>
      </c>
      <c r="AX1144" s="13" t="s">
        <v>73</v>
      </c>
      <c r="AY1144" s="239" t="s">
        <v>141</v>
      </c>
    </row>
    <row r="1145" s="14" customFormat="1">
      <c r="A1145" s="14"/>
      <c r="B1145" s="240"/>
      <c r="C1145" s="241"/>
      <c r="D1145" s="231" t="s">
        <v>151</v>
      </c>
      <c r="E1145" s="242" t="s">
        <v>1</v>
      </c>
      <c r="F1145" s="243" t="s">
        <v>495</v>
      </c>
      <c r="G1145" s="241"/>
      <c r="H1145" s="244">
        <v>60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151</v>
      </c>
      <c r="AU1145" s="250" t="s">
        <v>149</v>
      </c>
      <c r="AV1145" s="14" t="s">
        <v>149</v>
      </c>
      <c r="AW1145" s="14" t="s">
        <v>30</v>
      </c>
      <c r="AX1145" s="14" t="s">
        <v>81</v>
      </c>
      <c r="AY1145" s="250" t="s">
        <v>141</v>
      </c>
    </row>
    <row r="1146" s="2" customFormat="1" ht="16.5" customHeight="1">
      <c r="A1146" s="38"/>
      <c r="B1146" s="39"/>
      <c r="C1146" s="215" t="s">
        <v>1390</v>
      </c>
      <c r="D1146" s="215" t="s">
        <v>144</v>
      </c>
      <c r="E1146" s="216" t="s">
        <v>1391</v>
      </c>
      <c r="F1146" s="217" t="s">
        <v>1392</v>
      </c>
      <c r="G1146" s="218" t="s">
        <v>162</v>
      </c>
      <c r="H1146" s="219">
        <v>7</v>
      </c>
      <c r="I1146" s="220"/>
      <c r="J1146" s="221">
        <f>ROUND(I1146*H1146,2)</f>
        <v>0</v>
      </c>
      <c r="K1146" s="222"/>
      <c r="L1146" s="44"/>
      <c r="M1146" s="223" t="s">
        <v>1</v>
      </c>
      <c r="N1146" s="224" t="s">
        <v>39</v>
      </c>
      <c r="O1146" s="91"/>
      <c r="P1146" s="225">
        <f>O1146*H1146</f>
        <v>0</v>
      </c>
      <c r="Q1146" s="225">
        <v>0</v>
      </c>
      <c r="R1146" s="225">
        <f>Q1146*H1146</f>
        <v>0</v>
      </c>
      <c r="S1146" s="225">
        <v>0</v>
      </c>
      <c r="T1146" s="226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7" t="s">
        <v>265</v>
      </c>
      <c r="AT1146" s="227" t="s">
        <v>144</v>
      </c>
      <c r="AU1146" s="227" t="s">
        <v>149</v>
      </c>
      <c r="AY1146" s="17" t="s">
        <v>141</v>
      </c>
      <c r="BE1146" s="228">
        <f>IF(N1146="základní",J1146,0)</f>
        <v>0</v>
      </c>
      <c r="BF1146" s="228">
        <f>IF(N1146="snížená",J1146,0)</f>
        <v>0</v>
      </c>
      <c r="BG1146" s="228">
        <f>IF(N1146="zákl. přenesená",J1146,0)</f>
        <v>0</v>
      </c>
      <c r="BH1146" s="228">
        <f>IF(N1146="sníž. přenesená",J1146,0)</f>
        <v>0</v>
      </c>
      <c r="BI1146" s="228">
        <f>IF(N1146="nulová",J1146,0)</f>
        <v>0</v>
      </c>
      <c r="BJ1146" s="17" t="s">
        <v>149</v>
      </c>
      <c r="BK1146" s="228">
        <f>ROUND(I1146*H1146,2)</f>
        <v>0</v>
      </c>
      <c r="BL1146" s="17" t="s">
        <v>265</v>
      </c>
      <c r="BM1146" s="227" t="s">
        <v>1393</v>
      </c>
    </row>
    <row r="1147" s="14" customFormat="1">
      <c r="A1147" s="14"/>
      <c r="B1147" s="240"/>
      <c r="C1147" s="241"/>
      <c r="D1147" s="231" t="s">
        <v>151</v>
      </c>
      <c r="E1147" s="242" t="s">
        <v>1</v>
      </c>
      <c r="F1147" s="243" t="s">
        <v>186</v>
      </c>
      <c r="G1147" s="241"/>
      <c r="H1147" s="244">
        <v>7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151</v>
      </c>
      <c r="AU1147" s="250" t="s">
        <v>149</v>
      </c>
      <c r="AV1147" s="14" t="s">
        <v>149</v>
      </c>
      <c r="AW1147" s="14" t="s">
        <v>30</v>
      </c>
      <c r="AX1147" s="14" t="s">
        <v>81</v>
      </c>
      <c r="AY1147" s="250" t="s">
        <v>141</v>
      </c>
    </row>
    <row r="1148" s="2" customFormat="1" ht="16.5" customHeight="1">
      <c r="A1148" s="38"/>
      <c r="B1148" s="39"/>
      <c r="C1148" s="251" t="s">
        <v>1394</v>
      </c>
      <c r="D1148" s="251" t="s">
        <v>154</v>
      </c>
      <c r="E1148" s="252" t="s">
        <v>1395</v>
      </c>
      <c r="F1148" s="253" t="s">
        <v>1396</v>
      </c>
      <c r="G1148" s="254" t="s">
        <v>162</v>
      </c>
      <c r="H1148" s="255">
        <v>7</v>
      </c>
      <c r="I1148" s="256"/>
      <c r="J1148" s="257">
        <f>ROUND(I1148*H1148,2)</f>
        <v>0</v>
      </c>
      <c r="K1148" s="258"/>
      <c r="L1148" s="259"/>
      <c r="M1148" s="260" t="s">
        <v>1</v>
      </c>
      <c r="N1148" s="261" t="s">
        <v>39</v>
      </c>
      <c r="O1148" s="91"/>
      <c r="P1148" s="225">
        <f>O1148*H1148</f>
        <v>0</v>
      </c>
      <c r="Q1148" s="225">
        <v>0.00016000000000000001</v>
      </c>
      <c r="R1148" s="225">
        <f>Q1148*H1148</f>
        <v>0.0011200000000000001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348</v>
      </c>
      <c r="AT1148" s="227" t="s">
        <v>154</v>
      </c>
      <c r="AU1148" s="227" t="s">
        <v>149</v>
      </c>
      <c r="AY1148" s="17" t="s">
        <v>141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149</v>
      </c>
      <c r="BK1148" s="228">
        <f>ROUND(I1148*H1148,2)</f>
        <v>0</v>
      </c>
      <c r="BL1148" s="17" t="s">
        <v>265</v>
      </c>
      <c r="BM1148" s="227" t="s">
        <v>1397</v>
      </c>
    </row>
    <row r="1149" s="13" customFormat="1">
      <c r="A1149" s="13"/>
      <c r="B1149" s="229"/>
      <c r="C1149" s="230"/>
      <c r="D1149" s="231" t="s">
        <v>151</v>
      </c>
      <c r="E1149" s="232" t="s">
        <v>1</v>
      </c>
      <c r="F1149" s="233" t="s">
        <v>1398</v>
      </c>
      <c r="G1149" s="230"/>
      <c r="H1149" s="232" t="s">
        <v>1</v>
      </c>
      <c r="I1149" s="234"/>
      <c r="J1149" s="230"/>
      <c r="K1149" s="230"/>
      <c r="L1149" s="235"/>
      <c r="M1149" s="236"/>
      <c r="N1149" s="237"/>
      <c r="O1149" s="237"/>
      <c r="P1149" s="237"/>
      <c r="Q1149" s="237"/>
      <c r="R1149" s="237"/>
      <c r="S1149" s="237"/>
      <c r="T1149" s="238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9" t="s">
        <v>151</v>
      </c>
      <c r="AU1149" s="239" t="s">
        <v>149</v>
      </c>
      <c r="AV1149" s="13" t="s">
        <v>81</v>
      </c>
      <c r="AW1149" s="13" t="s">
        <v>30</v>
      </c>
      <c r="AX1149" s="13" t="s">
        <v>73</v>
      </c>
      <c r="AY1149" s="239" t="s">
        <v>141</v>
      </c>
    </row>
    <row r="1150" s="14" customFormat="1">
      <c r="A1150" s="14"/>
      <c r="B1150" s="240"/>
      <c r="C1150" s="241"/>
      <c r="D1150" s="231" t="s">
        <v>151</v>
      </c>
      <c r="E1150" s="242" t="s">
        <v>1</v>
      </c>
      <c r="F1150" s="243" t="s">
        <v>186</v>
      </c>
      <c r="G1150" s="241"/>
      <c r="H1150" s="244">
        <v>7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0" t="s">
        <v>151</v>
      </c>
      <c r="AU1150" s="250" t="s">
        <v>149</v>
      </c>
      <c r="AV1150" s="14" t="s">
        <v>149</v>
      </c>
      <c r="AW1150" s="14" t="s">
        <v>30</v>
      </c>
      <c r="AX1150" s="14" t="s">
        <v>81</v>
      </c>
      <c r="AY1150" s="250" t="s">
        <v>141</v>
      </c>
    </row>
    <row r="1151" s="2" customFormat="1" ht="24.15" customHeight="1">
      <c r="A1151" s="38"/>
      <c r="B1151" s="39"/>
      <c r="C1151" s="215" t="s">
        <v>1399</v>
      </c>
      <c r="D1151" s="215" t="s">
        <v>144</v>
      </c>
      <c r="E1151" s="216" t="s">
        <v>1400</v>
      </c>
      <c r="F1151" s="217" t="s">
        <v>1401</v>
      </c>
      <c r="G1151" s="218" t="s">
        <v>162</v>
      </c>
      <c r="H1151" s="219">
        <v>1</v>
      </c>
      <c r="I1151" s="220"/>
      <c r="J1151" s="221">
        <f>ROUND(I1151*H1151,2)</f>
        <v>0</v>
      </c>
      <c r="K1151" s="222"/>
      <c r="L1151" s="44"/>
      <c r="M1151" s="223" t="s">
        <v>1</v>
      </c>
      <c r="N1151" s="224" t="s">
        <v>39</v>
      </c>
      <c r="O1151" s="91"/>
      <c r="P1151" s="225">
        <f>O1151*H1151</f>
        <v>0</v>
      </c>
      <c r="Q1151" s="225">
        <v>0</v>
      </c>
      <c r="R1151" s="225">
        <f>Q1151*H1151</f>
        <v>0</v>
      </c>
      <c r="S1151" s="225">
        <v>0</v>
      </c>
      <c r="T1151" s="226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27" t="s">
        <v>265</v>
      </c>
      <c r="AT1151" s="227" t="s">
        <v>144</v>
      </c>
      <c r="AU1151" s="227" t="s">
        <v>149</v>
      </c>
      <c r="AY1151" s="17" t="s">
        <v>141</v>
      </c>
      <c r="BE1151" s="228">
        <f>IF(N1151="základní",J1151,0)</f>
        <v>0</v>
      </c>
      <c r="BF1151" s="228">
        <f>IF(N1151="snížená",J1151,0)</f>
        <v>0</v>
      </c>
      <c r="BG1151" s="228">
        <f>IF(N1151="zákl. přenesená",J1151,0)</f>
        <v>0</v>
      </c>
      <c r="BH1151" s="228">
        <f>IF(N1151="sníž. přenesená",J1151,0)</f>
        <v>0</v>
      </c>
      <c r="BI1151" s="228">
        <f>IF(N1151="nulová",J1151,0)</f>
        <v>0</v>
      </c>
      <c r="BJ1151" s="17" t="s">
        <v>149</v>
      </c>
      <c r="BK1151" s="228">
        <f>ROUND(I1151*H1151,2)</f>
        <v>0</v>
      </c>
      <c r="BL1151" s="17" t="s">
        <v>265</v>
      </c>
      <c r="BM1151" s="227" t="s">
        <v>1402</v>
      </c>
    </row>
    <row r="1152" s="2" customFormat="1" ht="24.15" customHeight="1">
      <c r="A1152" s="38"/>
      <c r="B1152" s="39"/>
      <c r="C1152" s="215" t="s">
        <v>1403</v>
      </c>
      <c r="D1152" s="215" t="s">
        <v>144</v>
      </c>
      <c r="E1152" s="216" t="s">
        <v>1404</v>
      </c>
      <c r="F1152" s="217" t="s">
        <v>1405</v>
      </c>
      <c r="G1152" s="218" t="s">
        <v>147</v>
      </c>
      <c r="H1152" s="219">
        <v>0.031</v>
      </c>
      <c r="I1152" s="220"/>
      <c r="J1152" s="221">
        <f>ROUND(I1152*H1152,2)</f>
        <v>0</v>
      </c>
      <c r="K1152" s="222"/>
      <c r="L1152" s="44"/>
      <c r="M1152" s="223" t="s">
        <v>1</v>
      </c>
      <c r="N1152" s="224" t="s">
        <v>39</v>
      </c>
      <c r="O1152" s="91"/>
      <c r="P1152" s="225">
        <f>O1152*H1152</f>
        <v>0</v>
      </c>
      <c r="Q1152" s="225">
        <v>0</v>
      </c>
      <c r="R1152" s="225">
        <f>Q1152*H1152</f>
        <v>0</v>
      </c>
      <c r="S1152" s="225">
        <v>0</v>
      </c>
      <c r="T1152" s="226">
        <f>S1152*H1152</f>
        <v>0</v>
      </c>
      <c r="U1152" s="38"/>
      <c r="V1152" s="38"/>
      <c r="W1152" s="38"/>
      <c r="X1152" s="38"/>
      <c r="Y1152" s="38"/>
      <c r="Z1152" s="38"/>
      <c r="AA1152" s="38"/>
      <c r="AB1152" s="38"/>
      <c r="AC1152" s="38"/>
      <c r="AD1152" s="38"/>
      <c r="AE1152" s="38"/>
      <c r="AR1152" s="227" t="s">
        <v>265</v>
      </c>
      <c r="AT1152" s="227" t="s">
        <v>144</v>
      </c>
      <c r="AU1152" s="227" t="s">
        <v>149</v>
      </c>
      <c r="AY1152" s="17" t="s">
        <v>141</v>
      </c>
      <c r="BE1152" s="228">
        <f>IF(N1152="základní",J1152,0)</f>
        <v>0</v>
      </c>
      <c r="BF1152" s="228">
        <f>IF(N1152="snížená",J1152,0)</f>
        <v>0</v>
      </c>
      <c r="BG1152" s="228">
        <f>IF(N1152="zákl. přenesená",J1152,0)</f>
        <v>0</v>
      </c>
      <c r="BH1152" s="228">
        <f>IF(N1152="sníž. přenesená",J1152,0)</f>
        <v>0</v>
      </c>
      <c r="BI1152" s="228">
        <f>IF(N1152="nulová",J1152,0)</f>
        <v>0</v>
      </c>
      <c r="BJ1152" s="17" t="s">
        <v>149</v>
      </c>
      <c r="BK1152" s="228">
        <f>ROUND(I1152*H1152,2)</f>
        <v>0</v>
      </c>
      <c r="BL1152" s="17" t="s">
        <v>265</v>
      </c>
      <c r="BM1152" s="227" t="s">
        <v>1406</v>
      </c>
    </row>
    <row r="1153" s="2" customFormat="1" ht="24.15" customHeight="1">
      <c r="A1153" s="38"/>
      <c r="B1153" s="39"/>
      <c r="C1153" s="215" t="s">
        <v>1407</v>
      </c>
      <c r="D1153" s="215" t="s">
        <v>144</v>
      </c>
      <c r="E1153" s="216" t="s">
        <v>1408</v>
      </c>
      <c r="F1153" s="217" t="s">
        <v>1409</v>
      </c>
      <c r="G1153" s="218" t="s">
        <v>147</v>
      </c>
      <c r="H1153" s="219">
        <v>0.062</v>
      </c>
      <c r="I1153" s="220"/>
      <c r="J1153" s="221">
        <f>ROUND(I1153*H1153,2)</f>
        <v>0</v>
      </c>
      <c r="K1153" s="222"/>
      <c r="L1153" s="44"/>
      <c r="M1153" s="223" t="s">
        <v>1</v>
      </c>
      <c r="N1153" s="224" t="s">
        <v>39</v>
      </c>
      <c r="O1153" s="91"/>
      <c r="P1153" s="225">
        <f>O1153*H1153</f>
        <v>0</v>
      </c>
      <c r="Q1153" s="225">
        <v>0</v>
      </c>
      <c r="R1153" s="225">
        <f>Q1153*H1153</f>
        <v>0</v>
      </c>
      <c r="S1153" s="225">
        <v>0</v>
      </c>
      <c r="T1153" s="226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27" t="s">
        <v>265</v>
      </c>
      <c r="AT1153" s="227" t="s">
        <v>144</v>
      </c>
      <c r="AU1153" s="227" t="s">
        <v>149</v>
      </c>
      <c r="AY1153" s="17" t="s">
        <v>141</v>
      </c>
      <c r="BE1153" s="228">
        <f>IF(N1153="základní",J1153,0)</f>
        <v>0</v>
      </c>
      <c r="BF1153" s="228">
        <f>IF(N1153="snížená",J1153,0)</f>
        <v>0</v>
      </c>
      <c r="BG1153" s="228">
        <f>IF(N1153="zákl. přenesená",J1153,0)</f>
        <v>0</v>
      </c>
      <c r="BH1153" s="228">
        <f>IF(N1153="sníž. přenesená",J1153,0)</f>
        <v>0</v>
      </c>
      <c r="BI1153" s="228">
        <f>IF(N1153="nulová",J1153,0)</f>
        <v>0</v>
      </c>
      <c r="BJ1153" s="17" t="s">
        <v>149</v>
      </c>
      <c r="BK1153" s="228">
        <f>ROUND(I1153*H1153,2)</f>
        <v>0</v>
      </c>
      <c r="BL1153" s="17" t="s">
        <v>265</v>
      </c>
      <c r="BM1153" s="227" t="s">
        <v>1410</v>
      </c>
    </row>
    <row r="1154" s="14" customFormat="1">
      <c r="A1154" s="14"/>
      <c r="B1154" s="240"/>
      <c r="C1154" s="241"/>
      <c r="D1154" s="231" t="s">
        <v>151</v>
      </c>
      <c r="E1154" s="241"/>
      <c r="F1154" s="243" t="s">
        <v>1411</v>
      </c>
      <c r="G1154" s="241"/>
      <c r="H1154" s="244">
        <v>0.062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151</v>
      </c>
      <c r="AU1154" s="250" t="s">
        <v>149</v>
      </c>
      <c r="AV1154" s="14" t="s">
        <v>149</v>
      </c>
      <c r="AW1154" s="14" t="s">
        <v>4</v>
      </c>
      <c r="AX1154" s="14" t="s">
        <v>81</v>
      </c>
      <c r="AY1154" s="250" t="s">
        <v>141</v>
      </c>
    </row>
    <row r="1155" s="12" customFormat="1" ht="22.8" customHeight="1">
      <c r="A1155" s="12"/>
      <c r="B1155" s="199"/>
      <c r="C1155" s="200"/>
      <c r="D1155" s="201" t="s">
        <v>72</v>
      </c>
      <c r="E1155" s="213" t="s">
        <v>1412</v>
      </c>
      <c r="F1155" s="213" t="s">
        <v>1413</v>
      </c>
      <c r="G1155" s="200"/>
      <c r="H1155" s="200"/>
      <c r="I1155" s="203"/>
      <c r="J1155" s="214">
        <f>BK1155</f>
        <v>0</v>
      </c>
      <c r="K1155" s="200"/>
      <c r="L1155" s="205"/>
      <c r="M1155" s="206"/>
      <c r="N1155" s="207"/>
      <c r="O1155" s="207"/>
      <c r="P1155" s="208">
        <f>SUM(P1156:P1188)</f>
        <v>0</v>
      </c>
      <c r="Q1155" s="207"/>
      <c r="R1155" s="208">
        <f>SUM(R1156:R1188)</f>
        <v>0.010814000000000001</v>
      </c>
      <c r="S1155" s="207"/>
      <c r="T1155" s="209">
        <f>SUM(T1156:T1188)</f>
        <v>0.00029999999999999997</v>
      </c>
      <c r="U1155" s="12"/>
      <c r="V1155" s="12"/>
      <c r="W1155" s="12"/>
      <c r="X1155" s="12"/>
      <c r="Y1155" s="12"/>
      <c r="Z1155" s="12"/>
      <c r="AA1155" s="12"/>
      <c r="AB1155" s="12"/>
      <c r="AC1155" s="12"/>
      <c r="AD1155" s="12"/>
      <c r="AE1155" s="12"/>
      <c r="AR1155" s="210" t="s">
        <v>149</v>
      </c>
      <c r="AT1155" s="211" t="s">
        <v>72</v>
      </c>
      <c r="AU1155" s="211" t="s">
        <v>81</v>
      </c>
      <c r="AY1155" s="210" t="s">
        <v>141</v>
      </c>
      <c r="BK1155" s="212">
        <f>SUM(BK1156:BK1188)</f>
        <v>0</v>
      </c>
    </row>
    <row r="1156" s="2" customFormat="1" ht="24.15" customHeight="1">
      <c r="A1156" s="38"/>
      <c r="B1156" s="39"/>
      <c r="C1156" s="215" t="s">
        <v>1414</v>
      </c>
      <c r="D1156" s="215" t="s">
        <v>144</v>
      </c>
      <c r="E1156" s="216" t="s">
        <v>1415</v>
      </c>
      <c r="F1156" s="217" t="s">
        <v>1416</v>
      </c>
      <c r="G1156" s="218" t="s">
        <v>177</v>
      </c>
      <c r="H1156" s="219">
        <v>27</v>
      </c>
      <c r="I1156" s="220"/>
      <c r="J1156" s="221">
        <f>ROUND(I1156*H1156,2)</f>
        <v>0</v>
      </c>
      <c r="K1156" s="222"/>
      <c r="L1156" s="44"/>
      <c r="M1156" s="223" t="s">
        <v>1</v>
      </c>
      <c r="N1156" s="224" t="s">
        <v>39</v>
      </c>
      <c r="O1156" s="91"/>
      <c r="P1156" s="225">
        <f>O1156*H1156</f>
        <v>0</v>
      </c>
      <c r="Q1156" s="225">
        <v>0</v>
      </c>
      <c r="R1156" s="225">
        <f>Q1156*H1156</f>
        <v>0</v>
      </c>
      <c r="S1156" s="225">
        <v>0</v>
      </c>
      <c r="T1156" s="226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227" t="s">
        <v>265</v>
      </c>
      <c r="AT1156" s="227" t="s">
        <v>144</v>
      </c>
      <c r="AU1156" s="227" t="s">
        <v>149</v>
      </c>
      <c r="AY1156" s="17" t="s">
        <v>141</v>
      </c>
      <c r="BE1156" s="228">
        <f>IF(N1156="základní",J1156,0)</f>
        <v>0</v>
      </c>
      <c r="BF1156" s="228">
        <f>IF(N1156="snížená",J1156,0)</f>
        <v>0</v>
      </c>
      <c r="BG1156" s="228">
        <f>IF(N1156="zákl. přenesená",J1156,0)</f>
        <v>0</v>
      </c>
      <c r="BH1156" s="228">
        <f>IF(N1156="sníž. přenesená",J1156,0)</f>
        <v>0</v>
      </c>
      <c r="BI1156" s="228">
        <f>IF(N1156="nulová",J1156,0)</f>
        <v>0</v>
      </c>
      <c r="BJ1156" s="17" t="s">
        <v>149</v>
      </c>
      <c r="BK1156" s="228">
        <f>ROUND(I1156*H1156,2)</f>
        <v>0</v>
      </c>
      <c r="BL1156" s="17" t="s">
        <v>265</v>
      </c>
      <c r="BM1156" s="227" t="s">
        <v>1417</v>
      </c>
    </row>
    <row r="1157" s="14" customFormat="1">
      <c r="A1157" s="14"/>
      <c r="B1157" s="240"/>
      <c r="C1157" s="241"/>
      <c r="D1157" s="231" t="s">
        <v>151</v>
      </c>
      <c r="E1157" s="242" t="s">
        <v>1</v>
      </c>
      <c r="F1157" s="243" t="s">
        <v>324</v>
      </c>
      <c r="G1157" s="241"/>
      <c r="H1157" s="244">
        <v>27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151</v>
      </c>
      <c r="AU1157" s="250" t="s">
        <v>149</v>
      </c>
      <c r="AV1157" s="14" t="s">
        <v>149</v>
      </c>
      <c r="AW1157" s="14" t="s">
        <v>30</v>
      </c>
      <c r="AX1157" s="14" t="s">
        <v>81</v>
      </c>
      <c r="AY1157" s="250" t="s">
        <v>141</v>
      </c>
    </row>
    <row r="1158" s="2" customFormat="1" ht="21.75" customHeight="1">
      <c r="A1158" s="38"/>
      <c r="B1158" s="39"/>
      <c r="C1158" s="251" t="s">
        <v>1418</v>
      </c>
      <c r="D1158" s="251" t="s">
        <v>154</v>
      </c>
      <c r="E1158" s="252" t="s">
        <v>1107</v>
      </c>
      <c r="F1158" s="253" t="s">
        <v>1108</v>
      </c>
      <c r="G1158" s="254" t="s">
        <v>177</v>
      </c>
      <c r="H1158" s="255">
        <v>28.350000000000001</v>
      </c>
      <c r="I1158" s="256"/>
      <c r="J1158" s="257">
        <f>ROUND(I1158*H1158,2)</f>
        <v>0</v>
      </c>
      <c r="K1158" s="258"/>
      <c r="L1158" s="259"/>
      <c r="M1158" s="260" t="s">
        <v>1</v>
      </c>
      <c r="N1158" s="261" t="s">
        <v>39</v>
      </c>
      <c r="O1158" s="91"/>
      <c r="P1158" s="225">
        <f>O1158*H1158</f>
        <v>0</v>
      </c>
      <c r="Q1158" s="225">
        <v>0.00016000000000000001</v>
      </c>
      <c r="R1158" s="225">
        <f>Q1158*H1158</f>
        <v>0.004536000000000001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348</v>
      </c>
      <c r="AT1158" s="227" t="s">
        <v>154</v>
      </c>
      <c r="AU1158" s="227" t="s">
        <v>149</v>
      </c>
      <c r="AY1158" s="17" t="s">
        <v>141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149</v>
      </c>
      <c r="BK1158" s="228">
        <f>ROUND(I1158*H1158,2)</f>
        <v>0</v>
      </c>
      <c r="BL1158" s="17" t="s">
        <v>265</v>
      </c>
      <c r="BM1158" s="227" t="s">
        <v>1419</v>
      </c>
    </row>
    <row r="1159" s="14" customFormat="1">
      <c r="A1159" s="14"/>
      <c r="B1159" s="240"/>
      <c r="C1159" s="241"/>
      <c r="D1159" s="231" t="s">
        <v>151</v>
      </c>
      <c r="E1159" s="242" t="s">
        <v>1</v>
      </c>
      <c r="F1159" s="243" t="s">
        <v>324</v>
      </c>
      <c r="G1159" s="241"/>
      <c r="H1159" s="244">
        <v>27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151</v>
      </c>
      <c r="AU1159" s="250" t="s">
        <v>149</v>
      </c>
      <c r="AV1159" s="14" t="s">
        <v>149</v>
      </c>
      <c r="AW1159" s="14" t="s">
        <v>30</v>
      </c>
      <c r="AX1159" s="14" t="s">
        <v>81</v>
      </c>
      <c r="AY1159" s="250" t="s">
        <v>141</v>
      </c>
    </row>
    <row r="1160" s="14" customFormat="1">
      <c r="A1160" s="14"/>
      <c r="B1160" s="240"/>
      <c r="C1160" s="241"/>
      <c r="D1160" s="231" t="s">
        <v>151</v>
      </c>
      <c r="E1160" s="241"/>
      <c r="F1160" s="243" t="s">
        <v>1420</v>
      </c>
      <c r="G1160" s="241"/>
      <c r="H1160" s="244">
        <v>28.350000000000001</v>
      </c>
      <c r="I1160" s="245"/>
      <c r="J1160" s="241"/>
      <c r="K1160" s="241"/>
      <c r="L1160" s="246"/>
      <c r="M1160" s="247"/>
      <c r="N1160" s="248"/>
      <c r="O1160" s="248"/>
      <c r="P1160" s="248"/>
      <c r="Q1160" s="248"/>
      <c r="R1160" s="248"/>
      <c r="S1160" s="248"/>
      <c r="T1160" s="249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50" t="s">
        <v>151</v>
      </c>
      <c r="AU1160" s="250" t="s">
        <v>149</v>
      </c>
      <c r="AV1160" s="14" t="s">
        <v>149</v>
      </c>
      <c r="AW1160" s="14" t="s">
        <v>4</v>
      </c>
      <c r="AX1160" s="14" t="s">
        <v>81</v>
      </c>
      <c r="AY1160" s="250" t="s">
        <v>141</v>
      </c>
    </row>
    <row r="1161" s="2" customFormat="1" ht="24.15" customHeight="1">
      <c r="A1161" s="38"/>
      <c r="B1161" s="39"/>
      <c r="C1161" s="215" t="s">
        <v>1421</v>
      </c>
      <c r="D1161" s="215" t="s">
        <v>144</v>
      </c>
      <c r="E1161" s="216" t="s">
        <v>1422</v>
      </c>
      <c r="F1161" s="217" t="s">
        <v>1423</v>
      </c>
      <c r="G1161" s="218" t="s">
        <v>162</v>
      </c>
      <c r="H1161" s="219">
        <v>6</v>
      </c>
      <c r="I1161" s="220"/>
      <c r="J1161" s="221">
        <f>ROUND(I1161*H1161,2)</f>
        <v>0</v>
      </c>
      <c r="K1161" s="222"/>
      <c r="L1161" s="44"/>
      <c r="M1161" s="223" t="s">
        <v>1</v>
      </c>
      <c r="N1161" s="224" t="s">
        <v>39</v>
      </c>
      <c r="O1161" s="91"/>
      <c r="P1161" s="225">
        <f>O1161*H1161</f>
        <v>0</v>
      </c>
      <c r="Q1161" s="225">
        <v>0</v>
      </c>
      <c r="R1161" s="225">
        <f>Q1161*H1161</f>
        <v>0</v>
      </c>
      <c r="S1161" s="225">
        <v>0</v>
      </c>
      <c r="T1161" s="226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27" t="s">
        <v>265</v>
      </c>
      <c r="AT1161" s="227" t="s">
        <v>144</v>
      </c>
      <c r="AU1161" s="227" t="s">
        <v>149</v>
      </c>
      <c r="AY1161" s="17" t="s">
        <v>141</v>
      </c>
      <c r="BE1161" s="228">
        <f>IF(N1161="základní",J1161,0)</f>
        <v>0</v>
      </c>
      <c r="BF1161" s="228">
        <f>IF(N1161="snížená",J1161,0)</f>
        <v>0</v>
      </c>
      <c r="BG1161" s="228">
        <f>IF(N1161="zákl. přenesená",J1161,0)</f>
        <v>0</v>
      </c>
      <c r="BH1161" s="228">
        <f>IF(N1161="sníž. přenesená",J1161,0)</f>
        <v>0</v>
      </c>
      <c r="BI1161" s="228">
        <f>IF(N1161="nulová",J1161,0)</f>
        <v>0</v>
      </c>
      <c r="BJ1161" s="17" t="s">
        <v>149</v>
      </c>
      <c r="BK1161" s="228">
        <f>ROUND(I1161*H1161,2)</f>
        <v>0</v>
      </c>
      <c r="BL1161" s="17" t="s">
        <v>265</v>
      </c>
      <c r="BM1161" s="227" t="s">
        <v>1424</v>
      </c>
    </row>
    <row r="1162" s="2" customFormat="1" ht="24.15" customHeight="1">
      <c r="A1162" s="38"/>
      <c r="B1162" s="39"/>
      <c r="C1162" s="251" t="s">
        <v>1425</v>
      </c>
      <c r="D1162" s="251" t="s">
        <v>154</v>
      </c>
      <c r="E1162" s="252" t="s">
        <v>1426</v>
      </c>
      <c r="F1162" s="253" t="s">
        <v>1427</v>
      </c>
      <c r="G1162" s="254" t="s">
        <v>162</v>
      </c>
      <c r="H1162" s="255">
        <v>6</v>
      </c>
      <c r="I1162" s="256"/>
      <c r="J1162" s="257">
        <f>ROUND(I1162*H1162,2)</f>
        <v>0</v>
      </c>
      <c r="K1162" s="258"/>
      <c r="L1162" s="259"/>
      <c r="M1162" s="260" t="s">
        <v>1</v>
      </c>
      <c r="N1162" s="261" t="s">
        <v>39</v>
      </c>
      <c r="O1162" s="91"/>
      <c r="P1162" s="225">
        <f>O1162*H1162</f>
        <v>0</v>
      </c>
      <c r="Q1162" s="225">
        <v>4.0000000000000003E-05</v>
      </c>
      <c r="R1162" s="225">
        <f>Q1162*H1162</f>
        <v>0.00024000000000000003</v>
      </c>
      <c r="S1162" s="225">
        <v>0</v>
      </c>
      <c r="T1162" s="226">
        <f>S1162*H1162</f>
        <v>0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227" t="s">
        <v>348</v>
      </c>
      <c r="AT1162" s="227" t="s">
        <v>154</v>
      </c>
      <c r="AU1162" s="227" t="s">
        <v>149</v>
      </c>
      <c r="AY1162" s="17" t="s">
        <v>141</v>
      </c>
      <c r="BE1162" s="228">
        <f>IF(N1162="základní",J1162,0)</f>
        <v>0</v>
      </c>
      <c r="BF1162" s="228">
        <f>IF(N1162="snížená",J1162,0)</f>
        <v>0</v>
      </c>
      <c r="BG1162" s="228">
        <f>IF(N1162="zákl. přenesená",J1162,0)</f>
        <v>0</v>
      </c>
      <c r="BH1162" s="228">
        <f>IF(N1162="sníž. přenesená",J1162,0)</f>
        <v>0</v>
      </c>
      <c r="BI1162" s="228">
        <f>IF(N1162="nulová",J1162,0)</f>
        <v>0</v>
      </c>
      <c r="BJ1162" s="17" t="s">
        <v>149</v>
      </c>
      <c r="BK1162" s="228">
        <f>ROUND(I1162*H1162,2)</f>
        <v>0</v>
      </c>
      <c r="BL1162" s="17" t="s">
        <v>265</v>
      </c>
      <c r="BM1162" s="227" t="s">
        <v>1428</v>
      </c>
    </row>
    <row r="1163" s="2" customFormat="1" ht="24.15" customHeight="1">
      <c r="A1163" s="38"/>
      <c r="B1163" s="39"/>
      <c r="C1163" s="215" t="s">
        <v>1429</v>
      </c>
      <c r="D1163" s="215" t="s">
        <v>144</v>
      </c>
      <c r="E1163" s="216" t="s">
        <v>1422</v>
      </c>
      <c r="F1163" s="217" t="s">
        <v>1423</v>
      </c>
      <c r="G1163" s="218" t="s">
        <v>162</v>
      </c>
      <c r="H1163" s="219">
        <v>1</v>
      </c>
      <c r="I1163" s="220"/>
      <c r="J1163" s="221">
        <f>ROUND(I1163*H1163,2)</f>
        <v>0</v>
      </c>
      <c r="K1163" s="222"/>
      <c r="L1163" s="44"/>
      <c r="M1163" s="223" t="s">
        <v>1</v>
      </c>
      <c r="N1163" s="224" t="s">
        <v>39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</v>
      </c>
      <c r="T1163" s="226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265</v>
      </c>
      <c r="AT1163" s="227" t="s">
        <v>144</v>
      </c>
      <c r="AU1163" s="227" t="s">
        <v>149</v>
      </c>
      <c r="AY1163" s="17" t="s">
        <v>141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149</v>
      </c>
      <c r="BK1163" s="228">
        <f>ROUND(I1163*H1163,2)</f>
        <v>0</v>
      </c>
      <c r="BL1163" s="17" t="s">
        <v>265</v>
      </c>
      <c r="BM1163" s="227" t="s">
        <v>1430</v>
      </c>
    </row>
    <row r="1164" s="2" customFormat="1" ht="24.15" customHeight="1">
      <c r="A1164" s="38"/>
      <c r="B1164" s="39"/>
      <c r="C1164" s="251" t="s">
        <v>1431</v>
      </c>
      <c r="D1164" s="251" t="s">
        <v>154</v>
      </c>
      <c r="E1164" s="252" t="s">
        <v>1432</v>
      </c>
      <c r="F1164" s="253" t="s">
        <v>1433</v>
      </c>
      <c r="G1164" s="254" t="s">
        <v>162</v>
      </c>
      <c r="H1164" s="255">
        <v>1</v>
      </c>
      <c r="I1164" s="256"/>
      <c r="J1164" s="257">
        <f>ROUND(I1164*H1164,2)</f>
        <v>0</v>
      </c>
      <c r="K1164" s="258"/>
      <c r="L1164" s="259"/>
      <c r="M1164" s="260" t="s">
        <v>1</v>
      </c>
      <c r="N1164" s="261" t="s">
        <v>39</v>
      </c>
      <c r="O1164" s="91"/>
      <c r="P1164" s="225">
        <f>O1164*H1164</f>
        <v>0</v>
      </c>
      <c r="Q1164" s="225">
        <v>0.0010100000000000001</v>
      </c>
      <c r="R1164" s="225">
        <f>Q1164*H1164</f>
        <v>0.0010100000000000001</v>
      </c>
      <c r="S1164" s="225">
        <v>0</v>
      </c>
      <c r="T1164" s="226">
        <f>S1164*H1164</f>
        <v>0</v>
      </c>
      <c r="U1164" s="38"/>
      <c r="V1164" s="38"/>
      <c r="W1164" s="38"/>
      <c r="X1164" s="38"/>
      <c r="Y1164" s="38"/>
      <c r="Z1164" s="38"/>
      <c r="AA1164" s="38"/>
      <c r="AB1164" s="38"/>
      <c r="AC1164" s="38"/>
      <c r="AD1164" s="38"/>
      <c r="AE1164" s="38"/>
      <c r="AR1164" s="227" t="s">
        <v>348</v>
      </c>
      <c r="AT1164" s="227" t="s">
        <v>154</v>
      </c>
      <c r="AU1164" s="227" t="s">
        <v>149</v>
      </c>
      <c r="AY1164" s="17" t="s">
        <v>141</v>
      </c>
      <c r="BE1164" s="228">
        <f>IF(N1164="základní",J1164,0)</f>
        <v>0</v>
      </c>
      <c r="BF1164" s="228">
        <f>IF(N1164="snížená",J1164,0)</f>
        <v>0</v>
      </c>
      <c r="BG1164" s="228">
        <f>IF(N1164="zákl. přenesená",J1164,0)</f>
        <v>0</v>
      </c>
      <c r="BH1164" s="228">
        <f>IF(N1164="sníž. přenesená",J1164,0)</f>
        <v>0</v>
      </c>
      <c r="BI1164" s="228">
        <f>IF(N1164="nulová",J1164,0)</f>
        <v>0</v>
      </c>
      <c r="BJ1164" s="17" t="s">
        <v>149</v>
      </c>
      <c r="BK1164" s="228">
        <f>ROUND(I1164*H1164,2)</f>
        <v>0</v>
      </c>
      <c r="BL1164" s="17" t="s">
        <v>265</v>
      </c>
      <c r="BM1164" s="227" t="s">
        <v>1434</v>
      </c>
    </row>
    <row r="1165" s="2" customFormat="1" ht="21.75" customHeight="1">
      <c r="A1165" s="38"/>
      <c r="B1165" s="39"/>
      <c r="C1165" s="215" t="s">
        <v>1435</v>
      </c>
      <c r="D1165" s="215" t="s">
        <v>144</v>
      </c>
      <c r="E1165" s="216" t="s">
        <v>1436</v>
      </c>
      <c r="F1165" s="217" t="s">
        <v>1437</v>
      </c>
      <c r="G1165" s="218" t="s">
        <v>177</v>
      </c>
      <c r="H1165" s="219">
        <v>27</v>
      </c>
      <c r="I1165" s="220"/>
      <c r="J1165" s="221">
        <f>ROUND(I1165*H1165,2)</f>
        <v>0</v>
      </c>
      <c r="K1165" s="222"/>
      <c r="L1165" s="44"/>
      <c r="M1165" s="223" t="s">
        <v>1</v>
      </c>
      <c r="N1165" s="224" t="s">
        <v>39</v>
      </c>
      <c r="O1165" s="91"/>
      <c r="P1165" s="225">
        <f>O1165*H1165</f>
        <v>0</v>
      </c>
      <c r="Q1165" s="225">
        <v>0</v>
      </c>
      <c r="R1165" s="225">
        <f>Q1165*H1165</f>
        <v>0</v>
      </c>
      <c r="S1165" s="225">
        <v>0</v>
      </c>
      <c r="T1165" s="22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265</v>
      </c>
      <c r="AT1165" s="227" t="s">
        <v>144</v>
      </c>
      <c r="AU1165" s="227" t="s">
        <v>149</v>
      </c>
      <c r="AY1165" s="17" t="s">
        <v>141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149</v>
      </c>
      <c r="BK1165" s="228">
        <f>ROUND(I1165*H1165,2)</f>
        <v>0</v>
      </c>
      <c r="BL1165" s="17" t="s">
        <v>265</v>
      </c>
      <c r="BM1165" s="227" t="s">
        <v>1438</v>
      </c>
    </row>
    <row r="1166" s="14" customFormat="1">
      <c r="A1166" s="14"/>
      <c r="B1166" s="240"/>
      <c r="C1166" s="241"/>
      <c r="D1166" s="231" t="s">
        <v>151</v>
      </c>
      <c r="E1166" s="242" t="s">
        <v>1</v>
      </c>
      <c r="F1166" s="243" t="s">
        <v>324</v>
      </c>
      <c r="G1166" s="241"/>
      <c r="H1166" s="244">
        <v>27</v>
      </c>
      <c r="I1166" s="245"/>
      <c r="J1166" s="241"/>
      <c r="K1166" s="241"/>
      <c r="L1166" s="246"/>
      <c r="M1166" s="247"/>
      <c r="N1166" s="248"/>
      <c r="O1166" s="248"/>
      <c r="P1166" s="248"/>
      <c r="Q1166" s="248"/>
      <c r="R1166" s="248"/>
      <c r="S1166" s="248"/>
      <c r="T1166" s="249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50" t="s">
        <v>151</v>
      </c>
      <c r="AU1166" s="250" t="s">
        <v>149</v>
      </c>
      <c r="AV1166" s="14" t="s">
        <v>149</v>
      </c>
      <c r="AW1166" s="14" t="s">
        <v>30</v>
      </c>
      <c r="AX1166" s="14" t="s">
        <v>81</v>
      </c>
      <c r="AY1166" s="250" t="s">
        <v>141</v>
      </c>
    </row>
    <row r="1167" s="2" customFormat="1" ht="24.15" customHeight="1">
      <c r="A1167" s="38"/>
      <c r="B1167" s="39"/>
      <c r="C1167" s="251" t="s">
        <v>1439</v>
      </c>
      <c r="D1167" s="251" t="s">
        <v>154</v>
      </c>
      <c r="E1167" s="252" t="s">
        <v>1440</v>
      </c>
      <c r="F1167" s="253" t="s">
        <v>1441</v>
      </c>
      <c r="G1167" s="254" t="s">
        <v>177</v>
      </c>
      <c r="H1167" s="255">
        <v>39.600000000000001</v>
      </c>
      <c r="I1167" s="256"/>
      <c r="J1167" s="257">
        <f>ROUND(I1167*H1167,2)</f>
        <v>0</v>
      </c>
      <c r="K1167" s="258"/>
      <c r="L1167" s="259"/>
      <c r="M1167" s="260" t="s">
        <v>1</v>
      </c>
      <c r="N1167" s="261" t="s">
        <v>39</v>
      </c>
      <c r="O1167" s="91"/>
      <c r="P1167" s="225">
        <f>O1167*H1167</f>
        <v>0</v>
      </c>
      <c r="Q1167" s="225">
        <v>4.0000000000000003E-05</v>
      </c>
      <c r="R1167" s="225">
        <f>Q1167*H1167</f>
        <v>0.0015840000000000001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348</v>
      </c>
      <c r="AT1167" s="227" t="s">
        <v>154</v>
      </c>
      <c r="AU1167" s="227" t="s">
        <v>149</v>
      </c>
      <c r="AY1167" s="17" t="s">
        <v>141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149</v>
      </c>
      <c r="BK1167" s="228">
        <f>ROUND(I1167*H1167,2)</f>
        <v>0</v>
      </c>
      <c r="BL1167" s="17" t="s">
        <v>265</v>
      </c>
      <c r="BM1167" s="227" t="s">
        <v>1442</v>
      </c>
    </row>
    <row r="1168" s="14" customFormat="1">
      <c r="A1168" s="14"/>
      <c r="B1168" s="240"/>
      <c r="C1168" s="241"/>
      <c r="D1168" s="231" t="s">
        <v>151</v>
      </c>
      <c r="E1168" s="242" t="s">
        <v>1</v>
      </c>
      <c r="F1168" s="243" t="s">
        <v>352</v>
      </c>
      <c r="G1168" s="241"/>
      <c r="H1168" s="244">
        <v>33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151</v>
      </c>
      <c r="AU1168" s="250" t="s">
        <v>149</v>
      </c>
      <c r="AV1168" s="14" t="s">
        <v>149</v>
      </c>
      <c r="AW1168" s="14" t="s">
        <v>30</v>
      </c>
      <c r="AX1168" s="14" t="s">
        <v>81</v>
      </c>
      <c r="AY1168" s="250" t="s">
        <v>141</v>
      </c>
    </row>
    <row r="1169" s="14" customFormat="1">
      <c r="A1169" s="14"/>
      <c r="B1169" s="240"/>
      <c r="C1169" s="241"/>
      <c r="D1169" s="231" t="s">
        <v>151</v>
      </c>
      <c r="E1169" s="241"/>
      <c r="F1169" s="243" t="s">
        <v>1443</v>
      </c>
      <c r="G1169" s="241"/>
      <c r="H1169" s="244">
        <v>39.600000000000001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151</v>
      </c>
      <c r="AU1169" s="250" t="s">
        <v>149</v>
      </c>
      <c r="AV1169" s="14" t="s">
        <v>149</v>
      </c>
      <c r="AW1169" s="14" t="s">
        <v>4</v>
      </c>
      <c r="AX1169" s="14" t="s">
        <v>81</v>
      </c>
      <c r="AY1169" s="250" t="s">
        <v>141</v>
      </c>
    </row>
    <row r="1170" s="2" customFormat="1" ht="24.15" customHeight="1">
      <c r="A1170" s="38"/>
      <c r="B1170" s="39"/>
      <c r="C1170" s="215" t="s">
        <v>1444</v>
      </c>
      <c r="D1170" s="215" t="s">
        <v>144</v>
      </c>
      <c r="E1170" s="216" t="s">
        <v>1445</v>
      </c>
      <c r="F1170" s="217" t="s">
        <v>1446</v>
      </c>
      <c r="G1170" s="218" t="s">
        <v>177</v>
      </c>
      <c r="H1170" s="219">
        <v>27</v>
      </c>
      <c r="I1170" s="220"/>
      <c r="J1170" s="221">
        <f>ROUND(I1170*H1170,2)</f>
        <v>0</v>
      </c>
      <c r="K1170" s="222"/>
      <c r="L1170" s="44"/>
      <c r="M1170" s="223" t="s">
        <v>1</v>
      </c>
      <c r="N1170" s="224" t="s">
        <v>39</v>
      </c>
      <c r="O1170" s="91"/>
      <c r="P1170" s="225">
        <f>O1170*H1170</f>
        <v>0</v>
      </c>
      <c r="Q1170" s="225">
        <v>0</v>
      </c>
      <c r="R1170" s="225">
        <f>Q1170*H1170</f>
        <v>0</v>
      </c>
      <c r="S1170" s="225">
        <v>0</v>
      </c>
      <c r="T1170" s="226">
        <f>S1170*H1170</f>
        <v>0</v>
      </c>
      <c r="U1170" s="38"/>
      <c r="V1170" s="38"/>
      <c r="W1170" s="38"/>
      <c r="X1170" s="38"/>
      <c r="Y1170" s="38"/>
      <c r="Z1170" s="38"/>
      <c r="AA1170" s="38"/>
      <c r="AB1170" s="38"/>
      <c r="AC1170" s="38"/>
      <c r="AD1170" s="38"/>
      <c r="AE1170" s="38"/>
      <c r="AR1170" s="227" t="s">
        <v>265</v>
      </c>
      <c r="AT1170" s="227" t="s">
        <v>144</v>
      </c>
      <c r="AU1170" s="227" t="s">
        <v>149</v>
      </c>
      <c r="AY1170" s="17" t="s">
        <v>141</v>
      </c>
      <c r="BE1170" s="228">
        <f>IF(N1170="základní",J1170,0)</f>
        <v>0</v>
      </c>
      <c r="BF1170" s="228">
        <f>IF(N1170="snížená",J1170,0)</f>
        <v>0</v>
      </c>
      <c r="BG1170" s="228">
        <f>IF(N1170="zákl. přenesená",J1170,0)</f>
        <v>0</v>
      </c>
      <c r="BH1170" s="228">
        <f>IF(N1170="sníž. přenesená",J1170,0)</f>
        <v>0</v>
      </c>
      <c r="BI1170" s="228">
        <f>IF(N1170="nulová",J1170,0)</f>
        <v>0</v>
      </c>
      <c r="BJ1170" s="17" t="s">
        <v>149</v>
      </c>
      <c r="BK1170" s="228">
        <f>ROUND(I1170*H1170,2)</f>
        <v>0</v>
      </c>
      <c r="BL1170" s="17" t="s">
        <v>265</v>
      </c>
      <c r="BM1170" s="227" t="s">
        <v>1447</v>
      </c>
    </row>
    <row r="1171" s="2" customFormat="1" ht="24.15" customHeight="1">
      <c r="A1171" s="38"/>
      <c r="B1171" s="39"/>
      <c r="C1171" s="251" t="s">
        <v>1448</v>
      </c>
      <c r="D1171" s="251" t="s">
        <v>154</v>
      </c>
      <c r="E1171" s="252" t="s">
        <v>1449</v>
      </c>
      <c r="F1171" s="253" t="s">
        <v>1450</v>
      </c>
      <c r="G1171" s="254" t="s">
        <v>177</v>
      </c>
      <c r="H1171" s="255">
        <v>32.399999999999999</v>
      </c>
      <c r="I1171" s="256"/>
      <c r="J1171" s="257">
        <f>ROUND(I1171*H1171,2)</f>
        <v>0</v>
      </c>
      <c r="K1171" s="258"/>
      <c r="L1171" s="259"/>
      <c r="M1171" s="260" t="s">
        <v>1</v>
      </c>
      <c r="N1171" s="261" t="s">
        <v>39</v>
      </c>
      <c r="O1171" s="91"/>
      <c r="P1171" s="225">
        <f>O1171*H1171</f>
        <v>0</v>
      </c>
      <c r="Q1171" s="225">
        <v>6.0000000000000002E-05</v>
      </c>
      <c r="R1171" s="225">
        <f>Q1171*H1171</f>
        <v>0.001944</v>
      </c>
      <c r="S1171" s="225">
        <v>0</v>
      </c>
      <c r="T1171" s="226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27" t="s">
        <v>348</v>
      </c>
      <c r="AT1171" s="227" t="s">
        <v>154</v>
      </c>
      <c r="AU1171" s="227" t="s">
        <v>149</v>
      </c>
      <c r="AY1171" s="17" t="s">
        <v>141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17" t="s">
        <v>149</v>
      </c>
      <c r="BK1171" s="228">
        <f>ROUND(I1171*H1171,2)</f>
        <v>0</v>
      </c>
      <c r="BL1171" s="17" t="s">
        <v>265</v>
      </c>
      <c r="BM1171" s="227" t="s">
        <v>1451</v>
      </c>
    </row>
    <row r="1172" s="14" customFormat="1">
      <c r="A1172" s="14"/>
      <c r="B1172" s="240"/>
      <c r="C1172" s="241"/>
      <c r="D1172" s="231" t="s">
        <v>151</v>
      </c>
      <c r="E1172" s="241"/>
      <c r="F1172" s="243" t="s">
        <v>1452</v>
      </c>
      <c r="G1172" s="241"/>
      <c r="H1172" s="244">
        <v>32.399999999999999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151</v>
      </c>
      <c r="AU1172" s="250" t="s">
        <v>149</v>
      </c>
      <c r="AV1172" s="14" t="s">
        <v>149</v>
      </c>
      <c r="AW1172" s="14" t="s">
        <v>4</v>
      </c>
      <c r="AX1172" s="14" t="s">
        <v>81</v>
      </c>
      <c r="AY1172" s="250" t="s">
        <v>141</v>
      </c>
    </row>
    <row r="1173" s="2" customFormat="1" ht="21.75" customHeight="1">
      <c r="A1173" s="38"/>
      <c r="B1173" s="39"/>
      <c r="C1173" s="215" t="s">
        <v>1453</v>
      </c>
      <c r="D1173" s="215" t="s">
        <v>144</v>
      </c>
      <c r="E1173" s="216" t="s">
        <v>1454</v>
      </c>
      <c r="F1173" s="217" t="s">
        <v>1455</v>
      </c>
      <c r="G1173" s="218" t="s">
        <v>162</v>
      </c>
      <c r="H1173" s="219">
        <v>1</v>
      </c>
      <c r="I1173" s="220"/>
      <c r="J1173" s="221">
        <f>ROUND(I1173*H1173,2)</f>
        <v>0</v>
      </c>
      <c r="K1173" s="222"/>
      <c r="L1173" s="44"/>
      <c r="M1173" s="223" t="s">
        <v>1</v>
      </c>
      <c r="N1173" s="224" t="s">
        <v>39</v>
      </c>
      <c r="O1173" s="91"/>
      <c r="P1173" s="225">
        <f>O1173*H1173</f>
        <v>0</v>
      </c>
      <c r="Q1173" s="225">
        <v>0</v>
      </c>
      <c r="R1173" s="225">
        <f>Q1173*H1173</f>
        <v>0</v>
      </c>
      <c r="S1173" s="225">
        <v>0</v>
      </c>
      <c r="T1173" s="226">
        <f>S1173*H1173</f>
        <v>0</v>
      </c>
      <c r="U1173" s="38"/>
      <c r="V1173" s="38"/>
      <c r="W1173" s="38"/>
      <c r="X1173" s="38"/>
      <c r="Y1173" s="38"/>
      <c r="Z1173" s="38"/>
      <c r="AA1173" s="38"/>
      <c r="AB1173" s="38"/>
      <c r="AC1173" s="38"/>
      <c r="AD1173" s="38"/>
      <c r="AE1173" s="38"/>
      <c r="AR1173" s="227" t="s">
        <v>265</v>
      </c>
      <c r="AT1173" s="227" t="s">
        <v>144</v>
      </c>
      <c r="AU1173" s="227" t="s">
        <v>149</v>
      </c>
      <c r="AY1173" s="17" t="s">
        <v>141</v>
      </c>
      <c r="BE1173" s="228">
        <f>IF(N1173="základní",J1173,0)</f>
        <v>0</v>
      </c>
      <c r="BF1173" s="228">
        <f>IF(N1173="snížená",J1173,0)</f>
        <v>0</v>
      </c>
      <c r="BG1173" s="228">
        <f>IF(N1173="zákl. přenesená",J1173,0)</f>
        <v>0</v>
      </c>
      <c r="BH1173" s="228">
        <f>IF(N1173="sníž. přenesená",J1173,0)</f>
        <v>0</v>
      </c>
      <c r="BI1173" s="228">
        <f>IF(N1173="nulová",J1173,0)</f>
        <v>0</v>
      </c>
      <c r="BJ1173" s="17" t="s">
        <v>149</v>
      </c>
      <c r="BK1173" s="228">
        <f>ROUND(I1173*H1173,2)</f>
        <v>0</v>
      </c>
      <c r="BL1173" s="17" t="s">
        <v>265</v>
      </c>
      <c r="BM1173" s="227" t="s">
        <v>1456</v>
      </c>
    </row>
    <row r="1174" s="2" customFormat="1" ht="16.5" customHeight="1">
      <c r="A1174" s="38"/>
      <c r="B1174" s="39"/>
      <c r="C1174" s="251" t="s">
        <v>1457</v>
      </c>
      <c r="D1174" s="251" t="s">
        <v>154</v>
      </c>
      <c r="E1174" s="252" t="s">
        <v>1458</v>
      </c>
      <c r="F1174" s="253" t="s">
        <v>1459</v>
      </c>
      <c r="G1174" s="254" t="s">
        <v>162</v>
      </c>
      <c r="H1174" s="255">
        <v>1</v>
      </c>
      <c r="I1174" s="256"/>
      <c r="J1174" s="257">
        <f>ROUND(I1174*H1174,2)</f>
        <v>0</v>
      </c>
      <c r="K1174" s="258"/>
      <c r="L1174" s="259"/>
      <c r="M1174" s="260" t="s">
        <v>1</v>
      </c>
      <c r="N1174" s="261" t="s">
        <v>39</v>
      </c>
      <c r="O1174" s="91"/>
      <c r="P1174" s="225">
        <f>O1174*H1174</f>
        <v>0</v>
      </c>
      <c r="Q1174" s="225">
        <v>0.00044999999999999999</v>
      </c>
      <c r="R1174" s="225">
        <f>Q1174*H1174</f>
        <v>0.00044999999999999999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348</v>
      </c>
      <c r="AT1174" s="227" t="s">
        <v>154</v>
      </c>
      <c r="AU1174" s="227" t="s">
        <v>149</v>
      </c>
      <c r="AY1174" s="17" t="s">
        <v>141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149</v>
      </c>
      <c r="BK1174" s="228">
        <f>ROUND(I1174*H1174,2)</f>
        <v>0</v>
      </c>
      <c r="BL1174" s="17" t="s">
        <v>265</v>
      </c>
      <c r="BM1174" s="227" t="s">
        <v>1460</v>
      </c>
    </row>
    <row r="1175" s="2" customFormat="1" ht="21.75" customHeight="1">
      <c r="A1175" s="38"/>
      <c r="B1175" s="39"/>
      <c r="C1175" s="215" t="s">
        <v>1461</v>
      </c>
      <c r="D1175" s="215" t="s">
        <v>144</v>
      </c>
      <c r="E1175" s="216" t="s">
        <v>1462</v>
      </c>
      <c r="F1175" s="217" t="s">
        <v>1463</v>
      </c>
      <c r="G1175" s="218" t="s">
        <v>162</v>
      </c>
      <c r="H1175" s="219">
        <v>1</v>
      </c>
      <c r="I1175" s="220"/>
      <c r="J1175" s="221">
        <f>ROUND(I1175*H1175,2)</f>
        <v>0</v>
      </c>
      <c r="K1175" s="222"/>
      <c r="L1175" s="44"/>
      <c r="M1175" s="223" t="s">
        <v>1</v>
      </c>
      <c r="N1175" s="224" t="s">
        <v>39</v>
      </c>
      <c r="O1175" s="91"/>
      <c r="P1175" s="225">
        <f>O1175*H1175</f>
        <v>0</v>
      </c>
      <c r="Q1175" s="225">
        <v>0</v>
      </c>
      <c r="R1175" s="225">
        <f>Q1175*H1175</f>
        <v>0</v>
      </c>
      <c r="S1175" s="225">
        <v>0.00029999999999999997</v>
      </c>
      <c r="T1175" s="226">
        <f>S1175*H1175</f>
        <v>0.00029999999999999997</v>
      </c>
      <c r="U1175" s="38"/>
      <c r="V1175" s="38"/>
      <c r="W1175" s="38"/>
      <c r="X1175" s="38"/>
      <c r="Y1175" s="38"/>
      <c r="Z1175" s="38"/>
      <c r="AA1175" s="38"/>
      <c r="AB1175" s="38"/>
      <c r="AC1175" s="38"/>
      <c r="AD1175" s="38"/>
      <c r="AE1175" s="38"/>
      <c r="AR1175" s="227" t="s">
        <v>265</v>
      </c>
      <c r="AT1175" s="227" t="s">
        <v>144</v>
      </c>
      <c r="AU1175" s="227" t="s">
        <v>149</v>
      </c>
      <c r="AY1175" s="17" t="s">
        <v>141</v>
      </c>
      <c r="BE1175" s="228">
        <f>IF(N1175="základní",J1175,0)</f>
        <v>0</v>
      </c>
      <c r="BF1175" s="228">
        <f>IF(N1175="snížená",J1175,0)</f>
        <v>0</v>
      </c>
      <c r="BG1175" s="228">
        <f>IF(N1175="zákl. přenesená",J1175,0)</f>
        <v>0</v>
      </c>
      <c r="BH1175" s="228">
        <f>IF(N1175="sníž. přenesená",J1175,0)</f>
        <v>0</v>
      </c>
      <c r="BI1175" s="228">
        <f>IF(N1175="nulová",J1175,0)</f>
        <v>0</v>
      </c>
      <c r="BJ1175" s="17" t="s">
        <v>149</v>
      </c>
      <c r="BK1175" s="228">
        <f>ROUND(I1175*H1175,2)</f>
        <v>0</v>
      </c>
      <c r="BL1175" s="17" t="s">
        <v>265</v>
      </c>
      <c r="BM1175" s="227" t="s">
        <v>1464</v>
      </c>
    </row>
    <row r="1176" s="2" customFormat="1" ht="16.5" customHeight="1">
      <c r="A1176" s="38"/>
      <c r="B1176" s="39"/>
      <c r="C1176" s="215" t="s">
        <v>1465</v>
      </c>
      <c r="D1176" s="215" t="s">
        <v>144</v>
      </c>
      <c r="E1176" s="216" t="s">
        <v>1466</v>
      </c>
      <c r="F1176" s="217" t="s">
        <v>1467</v>
      </c>
      <c r="G1176" s="218" t="s">
        <v>162</v>
      </c>
      <c r="H1176" s="219">
        <v>3</v>
      </c>
      <c r="I1176" s="220"/>
      <c r="J1176" s="221">
        <f>ROUND(I1176*H1176,2)</f>
        <v>0</v>
      </c>
      <c r="K1176" s="222"/>
      <c r="L1176" s="44"/>
      <c r="M1176" s="223" t="s">
        <v>1</v>
      </c>
      <c r="N1176" s="224" t="s">
        <v>39</v>
      </c>
      <c r="O1176" s="91"/>
      <c r="P1176" s="225">
        <f>O1176*H1176</f>
        <v>0</v>
      </c>
      <c r="Q1176" s="225">
        <v>0</v>
      </c>
      <c r="R1176" s="225">
        <f>Q1176*H1176</f>
        <v>0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517</v>
      </c>
      <c r="AT1176" s="227" t="s">
        <v>144</v>
      </c>
      <c r="AU1176" s="227" t="s">
        <v>149</v>
      </c>
      <c r="AY1176" s="17" t="s">
        <v>141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149</v>
      </c>
      <c r="BK1176" s="228">
        <f>ROUND(I1176*H1176,2)</f>
        <v>0</v>
      </c>
      <c r="BL1176" s="17" t="s">
        <v>517</v>
      </c>
      <c r="BM1176" s="227" t="s">
        <v>1468</v>
      </c>
    </row>
    <row r="1177" s="2" customFormat="1" ht="24.15" customHeight="1">
      <c r="A1177" s="38"/>
      <c r="B1177" s="39"/>
      <c r="C1177" s="251" t="s">
        <v>1469</v>
      </c>
      <c r="D1177" s="251" t="s">
        <v>154</v>
      </c>
      <c r="E1177" s="252" t="s">
        <v>1470</v>
      </c>
      <c r="F1177" s="253" t="s">
        <v>1471</v>
      </c>
      <c r="G1177" s="254" t="s">
        <v>162</v>
      </c>
      <c r="H1177" s="255">
        <v>3</v>
      </c>
      <c r="I1177" s="256"/>
      <c r="J1177" s="257">
        <f>ROUND(I1177*H1177,2)</f>
        <v>0</v>
      </c>
      <c r="K1177" s="258"/>
      <c r="L1177" s="259"/>
      <c r="M1177" s="260" t="s">
        <v>1</v>
      </c>
      <c r="N1177" s="261" t="s">
        <v>39</v>
      </c>
      <c r="O1177" s="91"/>
      <c r="P1177" s="225">
        <f>O1177*H1177</f>
        <v>0</v>
      </c>
      <c r="Q1177" s="225">
        <v>0.00010000000000000001</v>
      </c>
      <c r="R1177" s="225">
        <f>Q1177*H1177</f>
        <v>0.00030000000000000003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810</v>
      </c>
      <c r="AT1177" s="227" t="s">
        <v>154</v>
      </c>
      <c r="AU1177" s="227" t="s">
        <v>149</v>
      </c>
      <c r="AY1177" s="17" t="s">
        <v>141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149</v>
      </c>
      <c r="BK1177" s="228">
        <f>ROUND(I1177*H1177,2)</f>
        <v>0</v>
      </c>
      <c r="BL1177" s="17" t="s">
        <v>810</v>
      </c>
      <c r="BM1177" s="227" t="s">
        <v>1472</v>
      </c>
    </row>
    <row r="1178" s="2" customFormat="1" ht="21.75" customHeight="1">
      <c r="A1178" s="38"/>
      <c r="B1178" s="39"/>
      <c r="C1178" s="251" t="s">
        <v>1473</v>
      </c>
      <c r="D1178" s="251" t="s">
        <v>154</v>
      </c>
      <c r="E1178" s="252" t="s">
        <v>1474</v>
      </c>
      <c r="F1178" s="253" t="s">
        <v>1475</v>
      </c>
      <c r="G1178" s="254" t="s">
        <v>162</v>
      </c>
      <c r="H1178" s="255">
        <v>3</v>
      </c>
      <c r="I1178" s="256"/>
      <c r="J1178" s="257">
        <f>ROUND(I1178*H1178,2)</f>
        <v>0</v>
      </c>
      <c r="K1178" s="258"/>
      <c r="L1178" s="259"/>
      <c r="M1178" s="260" t="s">
        <v>1</v>
      </c>
      <c r="N1178" s="261" t="s">
        <v>39</v>
      </c>
      <c r="O1178" s="91"/>
      <c r="P1178" s="225">
        <f>O1178*H1178</f>
        <v>0</v>
      </c>
      <c r="Q1178" s="225">
        <v>0.00010000000000000001</v>
      </c>
      <c r="R1178" s="225">
        <f>Q1178*H1178</f>
        <v>0.00030000000000000003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810</v>
      </c>
      <c r="AT1178" s="227" t="s">
        <v>154</v>
      </c>
      <c r="AU1178" s="227" t="s">
        <v>149</v>
      </c>
      <c r="AY1178" s="17" t="s">
        <v>141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149</v>
      </c>
      <c r="BK1178" s="228">
        <f>ROUND(I1178*H1178,2)</f>
        <v>0</v>
      </c>
      <c r="BL1178" s="17" t="s">
        <v>810</v>
      </c>
      <c r="BM1178" s="227" t="s">
        <v>1476</v>
      </c>
    </row>
    <row r="1179" s="2" customFormat="1" ht="16.5" customHeight="1">
      <c r="A1179" s="38"/>
      <c r="B1179" s="39"/>
      <c r="C1179" s="215" t="s">
        <v>1477</v>
      </c>
      <c r="D1179" s="215" t="s">
        <v>144</v>
      </c>
      <c r="E1179" s="216" t="s">
        <v>1478</v>
      </c>
      <c r="F1179" s="217" t="s">
        <v>1479</v>
      </c>
      <c r="G1179" s="218" t="s">
        <v>162</v>
      </c>
      <c r="H1179" s="219">
        <v>3</v>
      </c>
      <c r="I1179" s="220"/>
      <c r="J1179" s="221">
        <f>ROUND(I1179*H1179,2)</f>
        <v>0</v>
      </c>
      <c r="K1179" s="222"/>
      <c r="L1179" s="44"/>
      <c r="M1179" s="223" t="s">
        <v>1</v>
      </c>
      <c r="N1179" s="224" t="s">
        <v>39</v>
      </c>
      <c r="O1179" s="91"/>
      <c r="P1179" s="225">
        <f>O1179*H1179</f>
        <v>0</v>
      </c>
      <c r="Q1179" s="225">
        <v>0</v>
      </c>
      <c r="R1179" s="225">
        <f>Q1179*H1179</f>
        <v>0</v>
      </c>
      <c r="S1179" s="225">
        <v>0</v>
      </c>
      <c r="T1179" s="226">
        <f>S1179*H1179</f>
        <v>0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7" t="s">
        <v>265</v>
      </c>
      <c r="AT1179" s="227" t="s">
        <v>144</v>
      </c>
      <c r="AU1179" s="227" t="s">
        <v>149</v>
      </c>
      <c r="AY1179" s="17" t="s">
        <v>141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17" t="s">
        <v>149</v>
      </c>
      <c r="BK1179" s="228">
        <f>ROUND(I1179*H1179,2)</f>
        <v>0</v>
      </c>
      <c r="BL1179" s="17" t="s">
        <v>265</v>
      </c>
      <c r="BM1179" s="227" t="s">
        <v>1480</v>
      </c>
    </row>
    <row r="1180" s="14" customFormat="1">
      <c r="A1180" s="14"/>
      <c r="B1180" s="240"/>
      <c r="C1180" s="241"/>
      <c r="D1180" s="231" t="s">
        <v>151</v>
      </c>
      <c r="E1180" s="242" t="s">
        <v>1</v>
      </c>
      <c r="F1180" s="243" t="s">
        <v>142</v>
      </c>
      <c r="G1180" s="241"/>
      <c r="H1180" s="244">
        <v>3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151</v>
      </c>
      <c r="AU1180" s="250" t="s">
        <v>149</v>
      </c>
      <c r="AV1180" s="14" t="s">
        <v>149</v>
      </c>
      <c r="AW1180" s="14" t="s">
        <v>30</v>
      </c>
      <c r="AX1180" s="14" t="s">
        <v>73</v>
      </c>
      <c r="AY1180" s="250" t="s">
        <v>141</v>
      </c>
    </row>
    <row r="1181" s="15" customFormat="1">
      <c r="A1181" s="15"/>
      <c r="B1181" s="262"/>
      <c r="C1181" s="263"/>
      <c r="D1181" s="231" t="s">
        <v>151</v>
      </c>
      <c r="E1181" s="264" t="s">
        <v>1</v>
      </c>
      <c r="F1181" s="265" t="s">
        <v>173</v>
      </c>
      <c r="G1181" s="263"/>
      <c r="H1181" s="266">
        <v>3</v>
      </c>
      <c r="I1181" s="267"/>
      <c r="J1181" s="263"/>
      <c r="K1181" s="263"/>
      <c r="L1181" s="268"/>
      <c r="M1181" s="269"/>
      <c r="N1181" s="270"/>
      <c r="O1181" s="270"/>
      <c r="P1181" s="270"/>
      <c r="Q1181" s="270"/>
      <c r="R1181" s="270"/>
      <c r="S1181" s="270"/>
      <c r="T1181" s="271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72" t="s">
        <v>151</v>
      </c>
      <c r="AU1181" s="272" t="s">
        <v>149</v>
      </c>
      <c r="AV1181" s="15" t="s">
        <v>148</v>
      </c>
      <c r="AW1181" s="15" t="s">
        <v>30</v>
      </c>
      <c r="AX1181" s="15" t="s">
        <v>81</v>
      </c>
      <c r="AY1181" s="272" t="s">
        <v>141</v>
      </c>
    </row>
    <row r="1182" s="2" customFormat="1" ht="24.15" customHeight="1">
      <c r="A1182" s="38"/>
      <c r="B1182" s="39"/>
      <c r="C1182" s="251" t="s">
        <v>1481</v>
      </c>
      <c r="D1182" s="251" t="s">
        <v>154</v>
      </c>
      <c r="E1182" s="252" t="s">
        <v>1482</v>
      </c>
      <c r="F1182" s="253" t="s">
        <v>1483</v>
      </c>
      <c r="G1182" s="254" t="s">
        <v>162</v>
      </c>
      <c r="H1182" s="255">
        <v>3</v>
      </c>
      <c r="I1182" s="256"/>
      <c r="J1182" s="257">
        <f>ROUND(I1182*H1182,2)</f>
        <v>0</v>
      </c>
      <c r="K1182" s="258"/>
      <c r="L1182" s="259"/>
      <c r="M1182" s="260" t="s">
        <v>1</v>
      </c>
      <c r="N1182" s="261" t="s">
        <v>39</v>
      </c>
      <c r="O1182" s="91"/>
      <c r="P1182" s="225">
        <f>O1182*H1182</f>
        <v>0</v>
      </c>
      <c r="Q1182" s="225">
        <v>0.00014999999999999999</v>
      </c>
      <c r="R1182" s="225">
        <f>Q1182*H1182</f>
        <v>0.00044999999999999999</v>
      </c>
      <c r="S1182" s="225">
        <v>0</v>
      </c>
      <c r="T1182" s="226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348</v>
      </c>
      <c r="AT1182" s="227" t="s">
        <v>154</v>
      </c>
      <c r="AU1182" s="227" t="s">
        <v>149</v>
      </c>
      <c r="AY1182" s="17" t="s">
        <v>141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149</v>
      </c>
      <c r="BK1182" s="228">
        <f>ROUND(I1182*H1182,2)</f>
        <v>0</v>
      </c>
      <c r="BL1182" s="17" t="s">
        <v>265</v>
      </c>
      <c r="BM1182" s="227" t="s">
        <v>1484</v>
      </c>
    </row>
    <row r="1183" s="14" customFormat="1">
      <c r="A1183" s="14"/>
      <c r="B1183" s="240"/>
      <c r="C1183" s="241"/>
      <c r="D1183" s="231" t="s">
        <v>151</v>
      </c>
      <c r="E1183" s="242" t="s">
        <v>1</v>
      </c>
      <c r="F1183" s="243" t="s">
        <v>142</v>
      </c>
      <c r="G1183" s="241"/>
      <c r="H1183" s="244">
        <v>3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0" t="s">
        <v>151</v>
      </c>
      <c r="AU1183" s="250" t="s">
        <v>149</v>
      </c>
      <c r="AV1183" s="14" t="s">
        <v>149</v>
      </c>
      <c r="AW1183" s="14" t="s">
        <v>30</v>
      </c>
      <c r="AX1183" s="14" t="s">
        <v>81</v>
      </c>
      <c r="AY1183" s="250" t="s">
        <v>141</v>
      </c>
    </row>
    <row r="1184" s="2" customFormat="1" ht="16.5" customHeight="1">
      <c r="A1184" s="38"/>
      <c r="B1184" s="39"/>
      <c r="C1184" s="251" t="s">
        <v>1485</v>
      </c>
      <c r="D1184" s="251" t="s">
        <v>154</v>
      </c>
      <c r="E1184" s="252" t="s">
        <v>1486</v>
      </c>
      <c r="F1184" s="253" t="s">
        <v>1487</v>
      </c>
      <c r="G1184" s="254" t="s">
        <v>1488</v>
      </c>
      <c r="H1184" s="255">
        <v>1</v>
      </c>
      <c r="I1184" s="256"/>
      <c r="J1184" s="257">
        <f>ROUND(I1184*H1184,2)</f>
        <v>0</v>
      </c>
      <c r="K1184" s="258"/>
      <c r="L1184" s="259"/>
      <c r="M1184" s="260" t="s">
        <v>1</v>
      </c>
      <c r="N1184" s="261" t="s">
        <v>39</v>
      </c>
      <c r="O1184" s="91"/>
      <c r="P1184" s="225">
        <f>O1184*H1184</f>
        <v>0</v>
      </c>
      <c r="Q1184" s="225">
        <v>0</v>
      </c>
      <c r="R1184" s="225">
        <f>Q1184*H1184</f>
        <v>0</v>
      </c>
      <c r="S1184" s="225">
        <v>0</v>
      </c>
      <c r="T1184" s="226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27" t="s">
        <v>348</v>
      </c>
      <c r="AT1184" s="227" t="s">
        <v>154</v>
      </c>
      <c r="AU1184" s="227" t="s">
        <v>149</v>
      </c>
      <c r="AY1184" s="17" t="s">
        <v>141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17" t="s">
        <v>149</v>
      </c>
      <c r="BK1184" s="228">
        <f>ROUND(I1184*H1184,2)</f>
        <v>0</v>
      </c>
      <c r="BL1184" s="17" t="s">
        <v>265</v>
      </c>
      <c r="BM1184" s="227" t="s">
        <v>1489</v>
      </c>
    </row>
    <row r="1185" s="14" customFormat="1">
      <c r="A1185" s="14"/>
      <c r="B1185" s="240"/>
      <c r="C1185" s="241"/>
      <c r="D1185" s="231" t="s">
        <v>151</v>
      </c>
      <c r="E1185" s="242" t="s">
        <v>1</v>
      </c>
      <c r="F1185" s="243" t="s">
        <v>81</v>
      </c>
      <c r="G1185" s="241"/>
      <c r="H1185" s="244">
        <v>1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151</v>
      </c>
      <c r="AU1185" s="250" t="s">
        <v>149</v>
      </c>
      <c r="AV1185" s="14" t="s">
        <v>149</v>
      </c>
      <c r="AW1185" s="14" t="s">
        <v>30</v>
      </c>
      <c r="AX1185" s="14" t="s">
        <v>81</v>
      </c>
      <c r="AY1185" s="250" t="s">
        <v>141</v>
      </c>
    </row>
    <row r="1186" s="2" customFormat="1" ht="24.15" customHeight="1">
      <c r="A1186" s="38"/>
      <c r="B1186" s="39"/>
      <c r="C1186" s="215" t="s">
        <v>1490</v>
      </c>
      <c r="D1186" s="215" t="s">
        <v>144</v>
      </c>
      <c r="E1186" s="216" t="s">
        <v>1491</v>
      </c>
      <c r="F1186" s="217" t="s">
        <v>1492</v>
      </c>
      <c r="G1186" s="218" t="s">
        <v>147</v>
      </c>
      <c r="H1186" s="219">
        <v>0.01</v>
      </c>
      <c r="I1186" s="220"/>
      <c r="J1186" s="221">
        <f>ROUND(I1186*H1186,2)</f>
        <v>0</v>
      </c>
      <c r="K1186" s="222"/>
      <c r="L1186" s="44"/>
      <c r="M1186" s="223" t="s">
        <v>1</v>
      </c>
      <c r="N1186" s="224" t="s">
        <v>39</v>
      </c>
      <c r="O1186" s="91"/>
      <c r="P1186" s="225">
        <f>O1186*H1186</f>
        <v>0</v>
      </c>
      <c r="Q1186" s="225">
        <v>0</v>
      </c>
      <c r="R1186" s="225">
        <f>Q1186*H1186</f>
        <v>0</v>
      </c>
      <c r="S1186" s="225">
        <v>0</v>
      </c>
      <c r="T1186" s="226">
        <f>S1186*H1186</f>
        <v>0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265</v>
      </c>
      <c r="AT1186" s="227" t="s">
        <v>144</v>
      </c>
      <c r="AU1186" s="227" t="s">
        <v>149</v>
      </c>
      <c r="AY1186" s="17" t="s">
        <v>141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149</v>
      </c>
      <c r="BK1186" s="228">
        <f>ROUND(I1186*H1186,2)</f>
        <v>0</v>
      </c>
      <c r="BL1186" s="17" t="s">
        <v>265</v>
      </c>
      <c r="BM1186" s="227" t="s">
        <v>1493</v>
      </c>
    </row>
    <row r="1187" s="2" customFormat="1" ht="24.15" customHeight="1">
      <c r="A1187" s="38"/>
      <c r="B1187" s="39"/>
      <c r="C1187" s="215" t="s">
        <v>1494</v>
      </c>
      <c r="D1187" s="215" t="s">
        <v>144</v>
      </c>
      <c r="E1187" s="216" t="s">
        <v>1495</v>
      </c>
      <c r="F1187" s="217" t="s">
        <v>1496</v>
      </c>
      <c r="G1187" s="218" t="s">
        <v>147</v>
      </c>
      <c r="H1187" s="219">
        <v>0.02</v>
      </c>
      <c r="I1187" s="220"/>
      <c r="J1187" s="221">
        <f>ROUND(I1187*H1187,2)</f>
        <v>0</v>
      </c>
      <c r="K1187" s="222"/>
      <c r="L1187" s="44"/>
      <c r="M1187" s="223" t="s">
        <v>1</v>
      </c>
      <c r="N1187" s="224" t="s">
        <v>39</v>
      </c>
      <c r="O1187" s="91"/>
      <c r="P1187" s="225">
        <f>O1187*H1187</f>
        <v>0</v>
      </c>
      <c r="Q1187" s="225">
        <v>0</v>
      </c>
      <c r="R1187" s="225">
        <f>Q1187*H1187</f>
        <v>0</v>
      </c>
      <c r="S1187" s="225">
        <v>0</v>
      </c>
      <c r="T1187" s="226">
        <f>S1187*H1187</f>
        <v>0</v>
      </c>
      <c r="U1187" s="38"/>
      <c r="V1187" s="38"/>
      <c r="W1187" s="38"/>
      <c r="X1187" s="38"/>
      <c r="Y1187" s="38"/>
      <c r="Z1187" s="38"/>
      <c r="AA1187" s="38"/>
      <c r="AB1187" s="38"/>
      <c r="AC1187" s="38"/>
      <c r="AD1187" s="38"/>
      <c r="AE1187" s="38"/>
      <c r="AR1187" s="227" t="s">
        <v>265</v>
      </c>
      <c r="AT1187" s="227" t="s">
        <v>144</v>
      </c>
      <c r="AU1187" s="227" t="s">
        <v>149</v>
      </c>
      <c r="AY1187" s="17" t="s">
        <v>141</v>
      </c>
      <c r="BE1187" s="228">
        <f>IF(N1187="základní",J1187,0)</f>
        <v>0</v>
      </c>
      <c r="BF1187" s="228">
        <f>IF(N1187="snížená",J1187,0)</f>
        <v>0</v>
      </c>
      <c r="BG1187" s="228">
        <f>IF(N1187="zákl. přenesená",J1187,0)</f>
        <v>0</v>
      </c>
      <c r="BH1187" s="228">
        <f>IF(N1187="sníž. přenesená",J1187,0)</f>
        <v>0</v>
      </c>
      <c r="BI1187" s="228">
        <f>IF(N1187="nulová",J1187,0)</f>
        <v>0</v>
      </c>
      <c r="BJ1187" s="17" t="s">
        <v>149</v>
      </c>
      <c r="BK1187" s="228">
        <f>ROUND(I1187*H1187,2)</f>
        <v>0</v>
      </c>
      <c r="BL1187" s="17" t="s">
        <v>265</v>
      </c>
      <c r="BM1187" s="227" t="s">
        <v>1497</v>
      </c>
    </row>
    <row r="1188" s="14" customFormat="1">
      <c r="A1188" s="14"/>
      <c r="B1188" s="240"/>
      <c r="C1188" s="241"/>
      <c r="D1188" s="231" t="s">
        <v>151</v>
      </c>
      <c r="E1188" s="241"/>
      <c r="F1188" s="243" t="s">
        <v>1498</v>
      </c>
      <c r="G1188" s="241"/>
      <c r="H1188" s="244">
        <v>0.02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151</v>
      </c>
      <c r="AU1188" s="250" t="s">
        <v>149</v>
      </c>
      <c r="AV1188" s="14" t="s">
        <v>149</v>
      </c>
      <c r="AW1188" s="14" t="s">
        <v>4</v>
      </c>
      <c r="AX1188" s="14" t="s">
        <v>81</v>
      </c>
      <c r="AY1188" s="250" t="s">
        <v>141</v>
      </c>
    </row>
    <row r="1189" s="12" customFormat="1" ht="22.8" customHeight="1">
      <c r="A1189" s="12"/>
      <c r="B1189" s="199"/>
      <c r="C1189" s="200"/>
      <c r="D1189" s="201" t="s">
        <v>72</v>
      </c>
      <c r="E1189" s="213" t="s">
        <v>1499</v>
      </c>
      <c r="F1189" s="213" t="s">
        <v>1500</v>
      </c>
      <c r="G1189" s="200"/>
      <c r="H1189" s="200"/>
      <c r="I1189" s="203"/>
      <c r="J1189" s="214">
        <f>BK1189</f>
        <v>0</v>
      </c>
      <c r="K1189" s="200"/>
      <c r="L1189" s="205"/>
      <c r="M1189" s="206"/>
      <c r="N1189" s="207"/>
      <c r="O1189" s="207"/>
      <c r="P1189" s="208">
        <f>SUM(P1190:P1208)</f>
        <v>0</v>
      </c>
      <c r="Q1189" s="207"/>
      <c r="R1189" s="208">
        <f>SUM(R1190:R1208)</f>
        <v>0.0018799999999999999</v>
      </c>
      <c r="S1189" s="207"/>
      <c r="T1189" s="209">
        <f>SUM(T1190:T1208)</f>
        <v>0.0074999999999999997</v>
      </c>
      <c r="U1189" s="12"/>
      <c r="V1189" s="12"/>
      <c r="W1189" s="12"/>
      <c r="X1189" s="12"/>
      <c r="Y1189" s="12"/>
      <c r="Z1189" s="12"/>
      <c r="AA1189" s="12"/>
      <c r="AB1189" s="12"/>
      <c r="AC1189" s="12"/>
      <c r="AD1189" s="12"/>
      <c r="AE1189" s="12"/>
      <c r="AR1189" s="210" t="s">
        <v>149</v>
      </c>
      <c r="AT1189" s="211" t="s">
        <v>72</v>
      </c>
      <c r="AU1189" s="211" t="s">
        <v>81</v>
      </c>
      <c r="AY1189" s="210" t="s">
        <v>141</v>
      </c>
      <c r="BK1189" s="212">
        <f>SUM(BK1190:BK1208)</f>
        <v>0</v>
      </c>
    </row>
    <row r="1190" s="2" customFormat="1" ht="24.15" customHeight="1">
      <c r="A1190" s="38"/>
      <c r="B1190" s="39"/>
      <c r="C1190" s="215" t="s">
        <v>1501</v>
      </c>
      <c r="D1190" s="215" t="s">
        <v>144</v>
      </c>
      <c r="E1190" s="216" t="s">
        <v>1502</v>
      </c>
      <c r="F1190" s="217" t="s">
        <v>1503</v>
      </c>
      <c r="G1190" s="218" t="s">
        <v>162</v>
      </c>
      <c r="H1190" s="219">
        <v>1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0</v>
      </c>
      <c r="R1190" s="225">
        <f>Q1190*H1190</f>
        <v>0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265</v>
      </c>
      <c r="AT1190" s="227" t="s">
        <v>144</v>
      </c>
      <c r="AU1190" s="227" t="s">
        <v>149</v>
      </c>
      <c r="AY1190" s="17" t="s">
        <v>141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149</v>
      </c>
      <c r="BK1190" s="228">
        <f>ROUND(I1190*H1190,2)</f>
        <v>0</v>
      </c>
      <c r="BL1190" s="17" t="s">
        <v>265</v>
      </c>
      <c r="BM1190" s="227" t="s">
        <v>1504</v>
      </c>
    </row>
    <row r="1191" s="13" customFormat="1">
      <c r="A1191" s="13"/>
      <c r="B1191" s="229"/>
      <c r="C1191" s="230"/>
      <c r="D1191" s="231" t="s">
        <v>151</v>
      </c>
      <c r="E1191" s="232" t="s">
        <v>1</v>
      </c>
      <c r="F1191" s="233" t="s">
        <v>1505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151</v>
      </c>
      <c r="AU1191" s="239" t="s">
        <v>149</v>
      </c>
      <c r="AV1191" s="13" t="s">
        <v>81</v>
      </c>
      <c r="AW1191" s="13" t="s">
        <v>30</v>
      </c>
      <c r="AX1191" s="13" t="s">
        <v>73</v>
      </c>
      <c r="AY1191" s="239" t="s">
        <v>141</v>
      </c>
    </row>
    <row r="1192" s="14" customFormat="1">
      <c r="A1192" s="14"/>
      <c r="B1192" s="240"/>
      <c r="C1192" s="241"/>
      <c r="D1192" s="231" t="s">
        <v>151</v>
      </c>
      <c r="E1192" s="242" t="s">
        <v>1</v>
      </c>
      <c r="F1192" s="243" t="s">
        <v>81</v>
      </c>
      <c r="G1192" s="241"/>
      <c r="H1192" s="244">
        <v>1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151</v>
      </c>
      <c r="AU1192" s="250" t="s">
        <v>149</v>
      </c>
      <c r="AV1192" s="14" t="s">
        <v>149</v>
      </c>
      <c r="AW1192" s="14" t="s">
        <v>30</v>
      </c>
      <c r="AX1192" s="14" t="s">
        <v>81</v>
      </c>
      <c r="AY1192" s="250" t="s">
        <v>141</v>
      </c>
    </row>
    <row r="1193" s="2" customFormat="1" ht="24.15" customHeight="1">
      <c r="A1193" s="38"/>
      <c r="B1193" s="39"/>
      <c r="C1193" s="251" t="s">
        <v>1506</v>
      </c>
      <c r="D1193" s="251" t="s">
        <v>154</v>
      </c>
      <c r="E1193" s="252" t="s">
        <v>1507</v>
      </c>
      <c r="F1193" s="253" t="s">
        <v>1508</v>
      </c>
      <c r="G1193" s="254" t="s">
        <v>162</v>
      </c>
      <c r="H1193" s="255">
        <v>1</v>
      </c>
      <c r="I1193" s="256"/>
      <c r="J1193" s="257">
        <f>ROUND(I1193*H1193,2)</f>
        <v>0</v>
      </c>
      <c r="K1193" s="258"/>
      <c r="L1193" s="259"/>
      <c r="M1193" s="260" t="s">
        <v>1</v>
      </c>
      <c r="N1193" s="261" t="s">
        <v>39</v>
      </c>
      <c r="O1193" s="91"/>
      <c r="P1193" s="225">
        <f>O1193*H1193</f>
        <v>0</v>
      </c>
      <c r="Q1193" s="225">
        <v>0</v>
      </c>
      <c r="R1193" s="225">
        <f>Q1193*H1193</f>
        <v>0</v>
      </c>
      <c r="S1193" s="225">
        <v>0</v>
      </c>
      <c r="T1193" s="226">
        <f>S1193*H1193</f>
        <v>0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27" t="s">
        <v>348</v>
      </c>
      <c r="AT1193" s="227" t="s">
        <v>154</v>
      </c>
      <c r="AU1193" s="227" t="s">
        <v>149</v>
      </c>
      <c r="AY1193" s="17" t="s">
        <v>141</v>
      </c>
      <c r="BE1193" s="228">
        <f>IF(N1193="základní",J1193,0)</f>
        <v>0</v>
      </c>
      <c r="BF1193" s="228">
        <f>IF(N1193="snížená",J1193,0)</f>
        <v>0</v>
      </c>
      <c r="BG1193" s="228">
        <f>IF(N1193="zákl. přenesená",J1193,0)</f>
        <v>0</v>
      </c>
      <c r="BH1193" s="228">
        <f>IF(N1193="sníž. přenesená",J1193,0)</f>
        <v>0</v>
      </c>
      <c r="BI1193" s="228">
        <f>IF(N1193="nulová",J1193,0)</f>
        <v>0</v>
      </c>
      <c r="BJ1193" s="17" t="s">
        <v>149</v>
      </c>
      <c r="BK1193" s="228">
        <f>ROUND(I1193*H1193,2)</f>
        <v>0</v>
      </c>
      <c r="BL1193" s="17" t="s">
        <v>265</v>
      </c>
      <c r="BM1193" s="227" t="s">
        <v>1509</v>
      </c>
    </row>
    <row r="1194" s="13" customFormat="1">
      <c r="A1194" s="13"/>
      <c r="B1194" s="229"/>
      <c r="C1194" s="230"/>
      <c r="D1194" s="231" t="s">
        <v>151</v>
      </c>
      <c r="E1194" s="232" t="s">
        <v>1</v>
      </c>
      <c r="F1194" s="233" t="s">
        <v>227</v>
      </c>
      <c r="G1194" s="230"/>
      <c r="H1194" s="232" t="s">
        <v>1</v>
      </c>
      <c r="I1194" s="234"/>
      <c r="J1194" s="230"/>
      <c r="K1194" s="230"/>
      <c r="L1194" s="235"/>
      <c r="M1194" s="236"/>
      <c r="N1194" s="237"/>
      <c r="O1194" s="237"/>
      <c r="P1194" s="237"/>
      <c r="Q1194" s="237"/>
      <c r="R1194" s="237"/>
      <c r="S1194" s="237"/>
      <c r="T1194" s="238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9" t="s">
        <v>151</v>
      </c>
      <c r="AU1194" s="239" t="s">
        <v>149</v>
      </c>
      <c r="AV1194" s="13" t="s">
        <v>81</v>
      </c>
      <c r="AW1194" s="13" t="s">
        <v>30</v>
      </c>
      <c r="AX1194" s="13" t="s">
        <v>73</v>
      </c>
      <c r="AY1194" s="239" t="s">
        <v>141</v>
      </c>
    </row>
    <row r="1195" s="14" customFormat="1">
      <c r="A1195" s="14"/>
      <c r="B1195" s="240"/>
      <c r="C1195" s="241"/>
      <c r="D1195" s="231" t="s">
        <v>151</v>
      </c>
      <c r="E1195" s="242" t="s">
        <v>1</v>
      </c>
      <c r="F1195" s="243" t="s">
        <v>81</v>
      </c>
      <c r="G1195" s="241"/>
      <c r="H1195" s="244">
        <v>1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0" t="s">
        <v>151</v>
      </c>
      <c r="AU1195" s="250" t="s">
        <v>149</v>
      </c>
      <c r="AV1195" s="14" t="s">
        <v>149</v>
      </c>
      <c r="AW1195" s="14" t="s">
        <v>30</v>
      </c>
      <c r="AX1195" s="14" t="s">
        <v>81</v>
      </c>
      <c r="AY1195" s="250" t="s">
        <v>141</v>
      </c>
    </row>
    <row r="1196" s="2" customFormat="1" ht="24.15" customHeight="1">
      <c r="A1196" s="38"/>
      <c r="B1196" s="39"/>
      <c r="C1196" s="215" t="s">
        <v>1510</v>
      </c>
      <c r="D1196" s="215" t="s">
        <v>144</v>
      </c>
      <c r="E1196" s="216" t="s">
        <v>1511</v>
      </c>
      <c r="F1196" s="217" t="s">
        <v>1512</v>
      </c>
      <c r="G1196" s="218" t="s">
        <v>162</v>
      </c>
      <c r="H1196" s="219">
        <v>1</v>
      </c>
      <c r="I1196" s="220"/>
      <c r="J1196" s="221">
        <f>ROUND(I1196*H1196,2)</f>
        <v>0</v>
      </c>
      <c r="K1196" s="222"/>
      <c r="L1196" s="44"/>
      <c r="M1196" s="223" t="s">
        <v>1</v>
      </c>
      <c r="N1196" s="224" t="s">
        <v>39</v>
      </c>
      <c r="O1196" s="91"/>
      <c r="P1196" s="225">
        <f>O1196*H1196</f>
        <v>0</v>
      </c>
      <c r="Q1196" s="225">
        <v>0</v>
      </c>
      <c r="R1196" s="225">
        <f>Q1196*H1196</f>
        <v>0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265</v>
      </c>
      <c r="AT1196" s="227" t="s">
        <v>144</v>
      </c>
      <c r="AU1196" s="227" t="s">
        <v>149</v>
      </c>
      <c r="AY1196" s="17" t="s">
        <v>141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149</v>
      </c>
      <c r="BK1196" s="228">
        <f>ROUND(I1196*H1196,2)</f>
        <v>0</v>
      </c>
      <c r="BL1196" s="17" t="s">
        <v>265</v>
      </c>
      <c r="BM1196" s="227" t="s">
        <v>1513</v>
      </c>
    </row>
    <row r="1197" s="13" customFormat="1">
      <c r="A1197" s="13"/>
      <c r="B1197" s="229"/>
      <c r="C1197" s="230"/>
      <c r="D1197" s="231" t="s">
        <v>151</v>
      </c>
      <c r="E1197" s="232" t="s">
        <v>1</v>
      </c>
      <c r="F1197" s="233" t="s">
        <v>279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151</v>
      </c>
      <c r="AU1197" s="239" t="s">
        <v>149</v>
      </c>
      <c r="AV1197" s="13" t="s">
        <v>81</v>
      </c>
      <c r="AW1197" s="13" t="s">
        <v>30</v>
      </c>
      <c r="AX1197" s="13" t="s">
        <v>73</v>
      </c>
      <c r="AY1197" s="239" t="s">
        <v>141</v>
      </c>
    </row>
    <row r="1198" s="14" customFormat="1">
      <c r="A1198" s="14"/>
      <c r="B1198" s="240"/>
      <c r="C1198" s="241"/>
      <c r="D1198" s="231" t="s">
        <v>151</v>
      </c>
      <c r="E1198" s="242" t="s">
        <v>1</v>
      </c>
      <c r="F1198" s="243" t="s">
        <v>81</v>
      </c>
      <c r="G1198" s="241"/>
      <c r="H1198" s="244">
        <v>1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151</v>
      </c>
      <c r="AU1198" s="250" t="s">
        <v>149</v>
      </c>
      <c r="AV1198" s="14" t="s">
        <v>149</v>
      </c>
      <c r="AW1198" s="14" t="s">
        <v>30</v>
      </c>
      <c r="AX1198" s="14" t="s">
        <v>81</v>
      </c>
      <c r="AY1198" s="250" t="s">
        <v>141</v>
      </c>
    </row>
    <row r="1199" s="2" customFormat="1" ht="16.5" customHeight="1">
      <c r="A1199" s="38"/>
      <c r="B1199" s="39"/>
      <c r="C1199" s="251" t="s">
        <v>1514</v>
      </c>
      <c r="D1199" s="251" t="s">
        <v>154</v>
      </c>
      <c r="E1199" s="252" t="s">
        <v>1515</v>
      </c>
      <c r="F1199" s="253" t="s">
        <v>1516</v>
      </c>
      <c r="G1199" s="254" t="s">
        <v>162</v>
      </c>
      <c r="H1199" s="255">
        <v>1</v>
      </c>
      <c r="I1199" s="256"/>
      <c r="J1199" s="257">
        <f>ROUND(I1199*H1199,2)</f>
        <v>0</v>
      </c>
      <c r="K1199" s="258"/>
      <c r="L1199" s="259"/>
      <c r="M1199" s="260" t="s">
        <v>1</v>
      </c>
      <c r="N1199" s="261" t="s">
        <v>39</v>
      </c>
      <c r="O1199" s="91"/>
      <c r="P1199" s="225">
        <f>O1199*H1199</f>
        <v>0</v>
      </c>
      <c r="Q1199" s="225">
        <v>0.0018799999999999999</v>
      </c>
      <c r="R1199" s="225">
        <f>Q1199*H1199</f>
        <v>0.0018799999999999999</v>
      </c>
      <c r="S1199" s="225">
        <v>0</v>
      </c>
      <c r="T1199" s="226">
        <f>S1199*H1199</f>
        <v>0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7" t="s">
        <v>157</v>
      </c>
      <c r="AT1199" s="227" t="s">
        <v>154</v>
      </c>
      <c r="AU1199" s="227" t="s">
        <v>149</v>
      </c>
      <c r="AY1199" s="17" t="s">
        <v>141</v>
      </c>
      <c r="BE1199" s="228">
        <f>IF(N1199="základní",J1199,0)</f>
        <v>0</v>
      </c>
      <c r="BF1199" s="228">
        <f>IF(N1199="snížená",J1199,0)</f>
        <v>0</v>
      </c>
      <c r="BG1199" s="228">
        <f>IF(N1199="zákl. přenesená",J1199,0)</f>
        <v>0</v>
      </c>
      <c r="BH1199" s="228">
        <f>IF(N1199="sníž. přenesená",J1199,0)</f>
        <v>0</v>
      </c>
      <c r="BI1199" s="228">
        <f>IF(N1199="nulová",J1199,0)</f>
        <v>0</v>
      </c>
      <c r="BJ1199" s="17" t="s">
        <v>149</v>
      </c>
      <c r="BK1199" s="228">
        <f>ROUND(I1199*H1199,2)</f>
        <v>0</v>
      </c>
      <c r="BL1199" s="17" t="s">
        <v>148</v>
      </c>
      <c r="BM1199" s="227" t="s">
        <v>1517</v>
      </c>
    </row>
    <row r="1200" s="13" customFormat="1">
      <c r="A1200" s="13"/>
      <c r="B1200" s="229"/>
      <c r="C1200" s="230"/>
      <c r="D1200" s="231" t="s">
        <v>151</v>
      </c>
      <c r="E1200" s="232" t="s">
        <v>1</v>
      </c>
      <c r="F1200" s="233" t="s">
        <v>279</v>
      </c>
      <c r="G1200" s="230"/>
      <c r="H1200" s="232" t="s">
        <v>1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9" t="s">
        <v>151</v>
      </c>
      <c r="AU1200" s="239" t="s">
        <v>149</v>
      </c>
      <c r="AV1200" s="13" t="s">
        <v>81</v>
      </c>
      <c r="AW1200" s="13" t="s">
        <v>30</v>
      </c>
      <c r="AX1200" s="13" t="s">
        <v>73</v>
      </c>
      <c r="AY1200" s="239" t="s">
        <v>141</v>
      </c>
    </row>
    <row r="1201" s="14" customFormat="1">
      <c r="A1201" s="14"/>
      <c r="B1201" s="240"/>
      <c r="C1201" s="241"/>
      <c r="D1201" s="231" t="s">
        <v>151</v>
      </c>
      <c r="E1201" s="242" t="s">
        <v>1</v>
      </c>
      <c r="F1201" s="243" t="s">
        <v>81</v>
      </c>
      <c r="G1201" s="241"/>
      <c r="H1201" s="244">
        <v>1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0" t="s">
        <v>151</v>
      </c>
      <c r="AU1201" s="250" t="s">
        <v>149</v>
      </c>
      <c r="AV1201" s="14" t="s">
        <v>149</v>
      </c>
      <c r="AW1201" s="14" t="s">
        <v>30</v>
      </c>
      <c r="AX1201" s="14" t="s">
        <v>81</v>
      </c>
      <c r="AY1201" s="250" t="s">
        <v>141</v>
      </c>
    </row>
    <row r="1202" s="2" customFormat="1" ht="24.15" customHeight="1">
      <c r="A1202" s="38"/>
      <c r="B1202" s="39"/>
      <c r="C1202" s="215" t="s">
        <v>1518</v>
      </c>
      <c r="D1202" s="215" t="s">
        <v>144</v>
      </c>
      <c r="E1202" s="216" t="s">
        <v>1519</v>
      </c>
      <c r="F1202" s="217" t="s">
        <v>1520</v>
      </c>
      <c r="G1202" s="218" t="s">
        <v>162</v>
      </c>
      <c r="H1202" s="219">
        <v>1</v>
      </c>
      <c r="I1202" s="220"/>
      <c r="J1202" s="221">
        <f>ROUND(I1202*H1202,2)</f>
        <v>0</v>
      </c>
      <c r="K1202" s="222"/>
      <c r="L1202" s="44"/>
      <c r="M1202" s="223" t="s">
        <v>1</v>
      </c>
      <c r="N1202" s="224" t="s">
        <v>39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0.0074999999999999997</v>
      </c>
      <c r="T1202" s="226">
        <f>S1202*H1202</f>
        <v>0.0074999999999999997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265</v>
      </c>
      <c r="AT1202" s="227" t="s">
        <v>144</v>
      </c>
      <c r="AU1202" s="227" t="s">
        <v>149</v>
      </c>
      <c r="AY1202" s="17" t="s">
        <v>141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149</v>
      </c>
      <c r="BK1202" s="228">
        <f>ROUND(I1202*H1202,2)</f>
        <v>0</v>
      </c>
      <c r="BL1202" s="17" t="s">
        <v>265</v>
      </c>
      <c r="BM1202" s="227" t="s">
        <v>1521</v>
      </c>
    </row>
    <row r="1203" s="14" customFormat="1">
      <c r="A1203" s="14"/>
      <c r="B1203" s="240"/>
      <c r="C1203" s="241"/>
      <c r="D1203" s="231" t="s">
        <v>151</v>
      </c>
      <c r="E1203" s="242" t="s">
        <v>1</v>
      </c>
      <c r="F1203" s="243" t="s">
        <v>81</v>
      </c>
      <c r="G1203" s="241"/>
      <c r="H1203" s="244">
        <v>1</v>
      </c>
      <c r="I1203" s="245"/>
      <c r="J1203" s="241"/>
      <c r="K1203" s="241"/>
      <c r="L1203" s="246"/>
      <c r="M1203" s="247"/>
      <c r="N1203" s="248"/>
      <c r="O1203" s="248"/>
      <c r="P1203" s="248"/>
      <c r="Q1203" s="248"/>
      <c r="R1203" s="248"/>
      <c r="S1203" s="248"/>
      <c r="T1203" s="249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0" t="s">
        <v>151</v>
      </c>
      <c r="AU1203" s="250" t="s">
        <v>149</v>
      </c>
      <c r="AV1203" s="14" t="s">
        <v>149</v>
      </c>
      <c r="AW1203" s="14" t="s">
        <v>30</v>
      </c>
      <c r="AX1203" s="14" t="s">
        <v>81</v>
      </c>
      <c r="AY1203" s="250" t="s">
        <v>141</v>
      </c>
    </row>
    <row r="1204" s="2" customFormat="1" ht="24.15" customHeight="1">
      <c r="A1204" s="38"/>
      <c r="B1204" s="39"/>
      <c r="C1204" s="215" t="s">
        <v>1522</v>
      </c>
      <c r="D1204" s="215" t="s">
        <v>144</v>
      </c>
      <c r="E1204" s="216" t="s">
        <v>1523</v>
      </c>
      <c r="F1204" s="217" t="s">
        <v>1524</v>
      </c>
      <c r="G1204" s="218" t="s">
        <v>147</v>
      </c>
      <c r="H1204" s="219">
        <v>0.01</v>
      </c>
      <c r="I1204" s="220"/>
      <c r="J1204" s="221">
        <f>ROUND(I1204*H1204,2)</f>
        <v>0</v>
      </c>
      <c r="K1204" s="222"/>
      <c r="L1204" s="44"/>
      <c r="M1204" s="223" t="s">
        <v>1</v>
      </c>
      <c r="N1204" s="224" t="s">
        <v>39</v>
      </c>
      <c r="O1204" s="91"/>
      <c r="P1204" s="225">
        <f>O1204*H1204</f>
        <v>0</v>
      </c>
      <c r="Q1204" s="225">
        <v>0</v>
      </c>
      <c r="R1204" s="225">
        <f>Q1204*H1204</f>
        <v>0</v>
      </c>
      <c r="S1204" s="225">
        <v>0</v>
      </c>
      <c r="T1204" s="226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7" t="s">
        <v>265</v>
      </c>
      <c r="AT1204" s="227" t="s">
        <v>144</v>
      </c>
      <c r="AU1204" s="227" t="s">
        <v>149</v>
      </c>
      <c r="AY1204" s="17" t="s">
        <v>141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17" t="s">
        <v>149</v>
      </c>
      <c r="BK1204" s="228">
        <f>ROUND(I1204*H1204,2)</f>
        <v>0</v>
      </c>
      <c r="BL1204" s="17" t="s">
        <v>265</v>
      </c>
      <c r="BM1204" s="227" t="s">
        <v>1525</v>
      </c>
    </row>
    <row r="1205" s="14" customFormat="1">
      <c r="A1205" s="14"/>
      <c r="B1205" s="240"/>
      <c r="C1205" s="241"/>
      <c r="D1205" s="231" t="s">
        <v>151</v>
      </c>
      <c r="E1205" s="242" t="s">
        <v>1</v>
      </c>
      <c r="F1205" s="243" t="s">
        <v>6</v>
      </c>
      <c r="G1205" s="241"/>
      <c r="H1205" s="244">
        <v>0.01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0" t="s">
        <v>151</v>
      </c>
      <c r="AU1205" s="250" t="s">
        <v>149</v>
      </c>
      <c r="AV1205" s="14" t="s">
        <v>149</v>
      </c>
      <c r="AW1205" s="14" t="s">
        <v>30</v>
      </c>
      <c r="AX1205" s="14" t="s">
        <v>81</v>
      </c>
      <c r="AY1205" s="250" t="s">
        <v>141</v>
      </c>
    </row>
    <row r="1206" s="2" customFormat="1" ht="33" customHeight="1">
      <c r="A1206" s="38"/>
      <c r="B1206" s="39"/>
      <c r="C1206" s="215" t="s">
        <v>1526</v>
      </c>
      <c r="D1206" s="215" t="s">
        <v>144</v>
      </c>
      <c r="E1206" s="216" t="s">
        <v>1527</v>
      </c>
      <c r="F1206" s="217" t="s">
        <v>1528</v>
      </c>
      <c r="G1206" s="218" t="s">
        <v>147</v>
      </c>
      <c r="H1206" s="219">
        <v>0.02</v>
      </c>
      <c r="I1206" s="220"/>
      <c r="J1206" s="221">
        <f>ROUND(I1206*H1206,2)</f>
        <v>0</v>
      </c>
      <c r="K1206" s="222"/>
      <c r="L1206" s="44"/>
      <c r="M1206" s="223" t="s">
        <v>1</v>
      </c>
      <c r="N1206" s="224" t="s">
        <v>39</v>
      </c>
      <c r="O1206" s="91"/>
      <c r="P1206" s="225">
        <f>O1206*H1206</f>
        <v>0</v>
      </c>
      <c r="Q1206" s="225">
        <v>0</v>
      </c>
      <c r="R1206" s="225">
        <f>Q1206*H1206</f>
        <v>0</v>
      </c>
      <c r="S1206" s="225">
        <v>0</v>
      </c>
      <c r="T1206" s="226">
        <f>S1206*H1206</f>
        <v>0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27" t="s">
        <v>265</v>
      </c>
      <c r="AT1206" s="227" t="s">
        <v>144</v>
      </c>
      <c r="AU1206" s="227" t="s">
        <v>149</v>
      </c>
      <c r="AY1206" s="17" t="s">
        <v>141</v>
      </c>
      <c r="BE1206" s="228">
        <f>IF(N1206="základní",J1206,0)</f>
        <v>0</v>
      </c>
      <c r="BF1206" s="228">
        <f>IF(N1206="snížená",J1206,0)</f>
        <v>0</v>
      </c>
      <c r="BG1206" s="228">
        <f>IF(N1206="zákl. přenesená",J1206,0)</f>
        <v>0</v>
      </c>
      <c r="BH1206" s="228">
        <f>IF(N1206="sníž. přenesená",J1206,0)</f>
        <v>0</v>
      </c>
      <c r="BI1206" s="228">
        <f>IF(N1206="nulová",J1206,0)</f>
        <v>0</v>
      </c>
      <c r="BJ1206" s="17" t="s">
        <v>149</v>
      </c>
      <c r="BK1206" s="228">
        <f>ROUND(I1206*H1206,2)</f>
        <v>0</v>
      </c>
      <c r="BL1206" s="17" t="s">
        <v>265</v>
      </c>
      <c r="BM1206" s="227" t="s">
        <v>1529</v>
      </c>
    </row>
    <row r="1207" s="14" customFormat="1">
      <c r="A1207" s="14"/>
      <c r="B1207" s="240"/>
      <c r="C1207" s="241"/>
      <c r="D1207" s="231" t="s">
        <v>151</v>
      </c>
      <c r="E1207" s="242" t="s">
        <v>1</v>
      </c>
      <c r="F1207" s="243" t="s">
        <v>6</v>
      </c>
      <c r="G1207" s="241"/>
      <c r="H1207" s="244">
        <v>0.01</v>
      </c>
      <c r="I1207" s="245"/>
      <c r="J1207" s="241"/>
      <c r="K1207" s="241"/>
      <c r="L1207" s="246"/>
      <c r="M1207" s="247"/>
      <c r="N1207" s="248"/>
      <c r="O1207" s="248"/>
      <c r="P1207" s="248"/>
      <c r="Q1207" s="248"/>
      <c r="R1207" s="248"/>
      <c r="S1207" s="248"/>
      <c r="T1207" s="249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0" t="s">
        <v>151</v>
      </c>
      <c r="AU1207" s="250" t="s">
        <v>149</v>
      </c>
      <c r="AV1207" s="14" t="s">
        <v>149</v>
      </c>
      <c r="AW1207" s="14" t="s">
        <v>30</v>
      </c>
      <c r="AX1207" s="14" t="s">
        <v>81</v>
      </c>
      <c r="AY1207" s="250" t="s">
        <v>141</v>
      </c>
    </row>
    <row r="1208" s="14" customFormat="1">
      <c r="A1208" s="14"/>
      <c r="B1208" s="240"/>
      <c r="C1208" s="241"/>
      <c r="D1208" s="231" t="s">
        <v>151</v>
      </c>
      <c r="E1208" s="241"/>
      <c r="F1208" s="243" t="s">
        <v>1498</v>
      </c>
      <c r="G1208" s="241"/>
      <c r="H1208" s="244">
        <v>0.02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151</v>
      </c>
      <c r="AU1208" s="250" t="s">
        <v>149</v>
      </c>
      <c r="AV1208" s="14" t="s">
        <v>149</v>
      </c>
      <c r="AW1208" s="14" t="s">
        <v>4</v>
      </c>
      <c r="AX1208" s="14" t="s">
        <v>81</v>
      </c>
      <c r="AY1208" s="250" t="s">
        <v>141</v>
      </c>
    </row>
    <row r="1209" s="12" customFormat="1" ht="22.8" customHeight="1">
      <c r="A1209" s="12"/>
      <c r="B1209" s="199"/>
      <c r="C1209" s="200"/>
      <c r="D1209" s="201" t="s">
        <v>72</v>
      </c>
      <c r="E1209" s="213" t="s">
        <v>1530</v>
      </c>
      <c r="F1209" s="213" t="s">
        <v>1531</v>
      </c>
      <c r="G1209" s="200"/>
      <c r="H1209" s="200"/>
      <c r="I1209" s="203"/>
      <c r="J1209" s="214">
        <f>BK1209</f>
        <v>0</v>
      </c>
      <c r="K1209" s="200"/>
      <c r="L1209" s="205"/>
      <c r="M1209" s="206"/>
      <c r="N1209" s="207"/>
      <c r="O1209" s="207"/>
      <c r="P1209" s="208">
        <f>SUM(P1210:P1220)</f>
        <v>0</v>
      </c>
      <c r="Q1209" s="207"/>
      <c r="R1209" s="208">
        <f>SUM(R1210:R1220)</f>
        <v>0.29753039999999997</v>
      </c>
      <c r="S1209" s="207"/>
      <c r="T1209" s="209">
        <f>SUM(T1210:T1220)</f>
        <v>0.23644799999999996</v>
      </c>
      <c r="U1209" s="12"/>
      <c r="V1209" s="12"/>
      <c r="W1209" s="12"/>
      <c r="X1209" s="12"/>
      <c r="Y1209" s="12"/>
      <c r="Z1209" s="12"/>
      <c r="AA1209" s="12"/>
      <c r="AB1209" s="12"/>
      <c r="AC1209" s="12"/>
      <c r="AD1209" s="12"/>
      <c r="AE1209" s="12"/>
      <c r="AR1209" s="210" t="s">
        <v>149</v>
      </c>
      <c r="AT1209" s="211" t="s">
        <v>72</v>
      </c>
      <c r="AU1209" s="211" t="s">
        <v>81</v>
      </c>
      <c r="AY1209" s="210" t="s">
        <v>141</v>
      </c>
      <c r="BK1209" s="212">
        <f>SUM(BK1210:BK1220)</f>
        <v>0</v>
      </c>
    </row>
    <row r="1210" s="2" customFormat="1" ht="33" customHeight="1">
      <c r="A1210" s="38"/>
      <c r="B1210" s="39"/>
      <c r="C1210" s="215" t="s">
        <v>1532</v>
      </c>
      <c r="D1210" s="215" t="s">
        <v>144</v>
      </c>
      <c r="E1210" s="216" t="s">
        <v>1533</v>
      </c>
      <c r="F1210" s="217" t="s">
        <v>1534</v>
      </c>
      <c r="G1210" s="218" t="s">
        <v>168</v>
      </c>
      <c r="H1210" s="219">
        <v>13.135999999999999</v>
      </c>
      <c r="I1210" s="220"/>
      <c r="J1210" s="221">
        <f>ROUND(I1210*H1210,2)</f>
        <v>0</v>
      </c>
      <c r="K1210" s="222"/>
      <c r="L1210" s="44"/>
      <c r="M1210" s="223" t="s">
        <v>1</v>
      </c>
      <c r="N1210" s="224" t="s">
        <v>39</v>
      </c>
      <c r="O1210" s="91"/>
      <c r="P1210" s="225">
        <f>O1210*H1210</f>
        <v>0</v>
      </c>
      <c r="Q1210" s="225">
        <v>0.02265</v>
      </c>
      <c r="R1210" s="225">
        <f>Q1210*H1210</f>
        <v>0.29753039999999997</v>
      </c>
      <c r="S1210" s="225">
        <v>0</v>
      </c>
      <c r="T1210" s="226">
        <f>S1210*H1210</f>
        <v>0</v>
      </c>
      <c r="U1210" s="38"/>
      <c r="V1210" s="38"/>
      <c r="W1210" s="38"/>
      <c r="X1210" s="38"/>
      <c r="Y1210" s="38"/>
      <c r="Z1210" s="38"/>
      <c r="AA1210" s="38"/>
      <c r="AB1210" s="38"/>
      <c r="AC1210" s="38"/>
      <c r="AD1210" s="38"/>
      <c r="AE1210" s="38"/>
      <c r="AR1210" s="227" t="s">
        <v>265</v>
      </c>
      <c r="AT1210" s="227" t="s">
        <v>144</v>
      </c>
      <c r="AU1210" s="227" t="s">
        <v>149</v>
      </c>
      <c r="AY1210" s="17" t="s">
        <v>141</v>
      </c>
      <c r="BE1210" s="228">
        <f>IF(N1210="základní",J1210,0)</f>
        <v>0</v>
      </c>
      <c r="BF1210" s="228">
        <f>IF(N1210="snížená",J1210,0)</f>
        <v>0</v>
      </c>
      <c r="BG1210" s="228">
        <f>IF(N1210="zákl. přenesená",J1210,0)</f>
        <v>0</v>
      </c>
      <c r="BH1210" s="228">
        <f>IF(N1210="sníž. přenesená",J1210,0)</f>
        <v>0</v>
      </c>
      <c r="BI1210" s="228">
        <f>IF(N1210="nulová",J1210,0)</f>
        <v>0</v>
      </c>
      <c r="BJ1210" s="17" t="s">
        <v>149</v>
      </c>
      <c r="BK1210" s="228">
        <f>ROUND(I1210*H1210,2)</f>
        <v>0</v>
      </c>
      <c r="BL1210" s="17" t="s">
        <v>265</v>
      </c>
      <c r="BM1210" s="227" t="s">
        <v>1535</v>
      </c>
    </row>
    <row r="1211" s="13" customFormat="1">
      <c r="A1211" s="13"/>
      <c r="B1211" s="229"/>
      <c r="C1211" s="230"/>
      <c r="D1211" s="231" t="s">
        <v>151</v>
      </c>
      <c r="E1211" s="232" t="s">
        <v>1</v>
      </c>
      <c r="F1211" s="233" t="s">
        <v>196</v>
      </c>
      <c r="G1211" s="230"/>
      <c r="H1211" s="232" t="s">
        <v>1</v>
      </c>
      <c r="I1211" s="234"/>
      <c r="J1211" s="230"/>
      <c r="K1211" s="230"/>
      <c r="L1211" s="235"/>
      <c r="M1211" s="236"/>
      <c r="N1211" s="237"/>
      <c r="O1211" s="237"/>
      <c r="P1211" s="237"/>
      <c r="Q1211" s="237"/>
      <c r="R1211" s="237"/>
      <c r="S1211" s="237"/>
      <c r="T1211" s="23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39" t="s">
        <v>151</v>
      </c>
      <c r="AU1211" s="239" t="s">
        <v>149</v>
      </c>
      <c r="AV1211" s="13" t="s">
        <v>81</v>
      </c>
      <c r="AW1211" s="13" t="s">
        <v>30</v>
      </c>
      <c r="AX1211" s="13" t="s">
        <v>73</v>
      </c>
      <c r="AY1211" s="239" t="s">
        <v>141</v>
      </c>
    </row>
    <row r="1212" s="14" customFormat="1">
      <c r="A1212" s="14"/>
      <c r="B1212" s="240"/>
      <c r="C1212" s="241"/>
      <c r="D1212" s="231" t="s">
        <v>151</v>
      </c>
      <c r="E1212" s="242" t="s">
        <v>1</v>
      </c>
      <c r="F1212" s="243" t="s">
        <v>197</v>
      </c>
      <c r="G1212" s="241"/>
      <c r="H1212" s="244">
        <v>13.135999999999999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50" t="s">
        <v>151</v>
      </c>
      <c r="AU1212" s="250" t="s">
        <v>149</v>
      </c>
      <c r="AV1212" s="14" t="s">
        <v>149</v>
      </c>
      <c r="AW1212" s="14" t="s">
        <v>30</v>
      </c>
      <c r="AX1212" s="14" t="s">
        <v>73</v>
      </c>
      <c r="AY1212" s="250" t="s">
        <v>141</v>
      </c>
    </row>
    <row r="1213" s="15" customFormat="1">
      <c r="A1213" s="15"/>
      <c r="B1213" s="262"/>
      <c r="C1213" s="263"/>
      <c r="D1213" s="231" t="s">
        <v>151</v>
      </c>
      <c r="E1213" s="264" t="s">
        <v>1</v>
      </c>
      <c r="F1213" s="265" t="s">
        <v>173</v>
      </c>
      <c r="G1213" s="263"/>
      <c r="H1213" s="266">
        <v>13.135999999999999</v>
      </c>
      <c r="I1213" s="267"/>
      <c r="J1213" s="263"/>
      <c r="K1213" s="263"/>
      <c r="L1213" s="268"/>
      <c r="M1213" s="269"/>
      <c r="N1213" s="270"/>
      <c r="O1213" s="270"/>
      <c r="P1213" s="270"/>
      <c r="Q1213" s="270"/>
      <c r="R1213" s="270"/>
      <c r="S1213" s="270"/>
      <c r="T1213" s="271"/>
      <c r="U1213" s="15"/>
      <c r="V1213" s="15"/>
      <c r="W1213" s="15"/>
      <c r="X1213" s="15"/>
      <c r="Y1213" s="15"/>
      <c r="Z1213" s="15"/>
      <c r="AA1213" s="15"/>
      <c r="AB1213" s="15"/>
      <c r="AC1213" s="15"/>
      <c r="AD1213" s="15"/>
      <c r="AE1213" s="15"/>
      <c r="AT1213" s="272" t="s">
        <v>151</v>
      </c>
      <c r="AU1213" s="272" t="s">
        <v>149</v>
      </c>
      <c r="AV1213" s="15" t="s">
        <v>148</v>
      </c>
      <c r="AW1213" s="15" t="s">
        <v>30</v>
      </c>
      <c r="AX1213" s="15" t="s">
        <v>81</v>
      </c>
      <c r="AY1213" s="272" t="s">
        <v>141</v>
      </c>
    </row>
    <row r="1214" s="2" customFormat="1" ht="21.75" customHeight="1">
      <c r="A1214" s="38"/>
      <c r="B1214" s="39"/>
      <c r="C1214" s="215" t="s">
        <v>1536</v>
      </c>
      <c r="D1214" s="215" t="s">
        <v>144</v>
      </c>
      <c r="E1214" s="216" t="s">
        <v>1537</v>
      </c>
      <c r="F1214" s="217" t="s">
        <v>1538</v>
      </c>
      <c r="G1214" s="218" t="s">
        <v>168</v>
      </c>
      <c r="H1214" s="219">
        <v>13.135999999999999</v>
      </c>
      <c r="I1214" s="220"/>
      <c r="J1214" s="221">
        <f>ROUND(I1214*H1214,2)</f>
        <v>0</v>
      </c>
      <c r="K1214" s="222"/>
      <c r="L1214" s="44"/>
      <c r="M1214" s="223" t="s">
        <v>1</v>
      </c>
      <c r="N1214" s="224" t="s">
        <v>39</v>
      </c>
      <c r="O1214" s="91"/>
      <c r="P1214" s="225">
        <f>O1214*H1214</f>
        <v>0</v>
      </c>
      <c r="Q1214" s="225">
        <v>0</v>
      </c>
      <c r="R1214" s="225">
        <f>Q1214*H1214</f>
        <v>0</v>
      </c>
      <c r="S1214" s="225">
        <v>0.017999999999999999</v>
      </c>
      <c r="T1214" s="226">
        <f>S1214*H1214</f>
        <v>0.23644799999999996</v>
      </c>
      <c r="U1214" s="38"/>
      <c r="V1214" s="38"/>
      <c r="W1214" s="38"/>
      <c r="X1214" s="38"/>
      <c r="Y1214" s="38"/>
      <c r="Z1214" s="38"/>
      <c r="AA1214" s="38"/>
      <c r="AB1214" s="38"/>
      <c r="AC1214" s="38"/>
      <c r="AD1214" s="38"/>
      <c r="AE1214" s="38"/>
      <c r="AR1214" s="227" t="s">
        <v>265</v>
      </c>
      <c r="AT1214" s="227" t="s">
        <v>144</v>
      </c>
      <c r="AU1214" s="227" t="s">
        <v>149</v>
      </c>
      <c r="AY1214" s="17" t="s">
        <v>141</v>
      </c>
      <c r="BE1214" s="228">
        <f>IF(N1214="základní",J1214,0)</f>
        <v>0</v>
      </c>
      <c r="BF1214" s="228">
        <f>IF(N1214="snížená",J1214,0)</f>
        <v>0</v>
      </c>
      <c r="BG1214" s="228">
        <f>IF(N1214="zákl. přenesená",J1214,0)</f>
        <v>0</v>
      </c>
      <c r="BH1214" s="228">
        <f>IF(N1214="sníž. přenesená",J1214,0)</f>
        <v>0</v>
      </c>
      <c r="BI1214" s="228">
        <f>IF(N1214="nulová",J1214,0)</f>
        <v>0</v>
      </c>
      <c r="BJ1214" s="17" t="s">
        <v>149</v>
      </c>
      <c r="BK1214" s="228">
        <f>ROUND(I1214*H1214,2)</f>
        <v>0</v>
      </c>
      <c r="BL1214" s="17" t="s">
        <v>265</v>
      </c>
      <c r="BM1214" s="227" t="s">
        <v>1539</v>
      </c>
    </row>
    <row r="1215" s="13" customFormat="1">
      <c r="A1215" s="13"/>
      <c r="B1215" s="229"/>
      <c r="C1215" s="230"/>
      <c r="D1215" s="231" t="s">
        <v>151</v>
      </c>
      <c r="E1215" s="232" t="s">
        <v>1</v>
      </c>
      <c r="F1215" s="233" t="s">
        <v>196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151</v>
      </c>
      <c r="AU1215" s="239" t="s">
        <v>149</v>
      </c>
      <c r="AV1215" s="13" t="s">
        <v>81</v>
      </c>
      <c r="AW1215" s="13" t="s">
        <v>30</v>
      </c>
      <c r="AX1215" s="13" t="s">
        <v>73</v>
      </c>
      <c r="AY1215" s="239" t="s">
        <v>141</v>
      </c>
    </row>
    <row r="1216" s="14" customFormat="1">
      <c r="A1216" s="14"/>
      <c r="B1216" s="240"/>
      <c r="C1216" s="241"/>
      <c r="D1216" s="231" t="s">
        <v>151</v>
      </c>
      <c r="E1216" s="242" t="s">
        <v>1</v>
      </c>
      <c r="F1216" s="243" t="s">
        <v>197</v>
      </c>
      <c r="G1216" s="241"/>
      <c r="H1216" s="244">
        <v>13.135999999999999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151</v>
      </c>
      <c r="AU1216" s="250" t="s">
        <v>149</v>
      </c>
      <c r="AV1216" s="14" t="s">
        <v>149</v>
      </c>
      <c r="AW1216" s="14" t="s">
        <v>30</v>
      </c>
      <c r="AX1216" s="14" t="s">
        <v>73</v>
      </c>
      <c r="AY1216" s="250" t="s">
        <v>141</v>
      </c>
    </row>
    <row r="1217" s="15" customFormat="1">
      <c r="A1217" s="15"/>
      <c r="B1217" s="262"/>
      <c r="C1217" s="263"/>
      <c r="D1217" s="231" t="s">
        <v>151</v>
      </c>
      <c r="E1217" s="264" t="s">
        <v>1</v>
      </c>
      <c r="F1217" s="265" t="s">
        <v>173</v>
      </c>
      <c r="G1217" s="263"/>
      <c r="H1217" s="266">
        <v>13.135999999999999</v>
      </c>
      <c r="I1217" s="267"/>
      <c r="J1217" s="263"/>
      <c r="K1217" s="263"/>
      <c r="L1217" s="268"/>
      <c r="M1217" s="269"/>
      <c r="N1217" s="270"/>
      <c r="O1217" s="270"/>
      <c r="P1217" s="270"/>
      <c r="Q1217" s="270"/>
      <c r="R1217" s="270"/>
      <c r="S1217" s="270"/>
      <c r="T1217" s="271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72" t="s">
        <v>151</v>
      </c>
      <c r="AU1217" s="272" t="s">
        <v>149</v>
      </c>
      <c r="AV1217" s="15" t="s">
        <v>148</v>
      </c>
      <c r="AW1217" s="15" t="s">
        <v>30</v>
      </c>
      <c r="AX1217" s="15" t="s">
        <v>81</v>
      </c>
      <c r="AY1217" s="272" t="s">
        <v>141</v>
      </c>
    </row>
    <row r="1218" s="2" customFormat="1" ht="24.15" customHeight="1">
      <c r="A1218" s="38"/>
      <c r="B1218" s="39"/>
      <c r="C1218" s="215" t="s">
        <v>1540</v>
      </c>
      <c r="D1218" s="215" t="s">
        <v>144</v>
      </c>
      <c r="E1218" s="216" t="s">
        <v>1541</v>
      </c>
      <c r="F1218" s="217" t="s">
        <v>1542</v>
      </c>
      <c r="G1218" s="218" t="s">
        <v>147</v>
      </c>
      <c r="H1218" s="219">
        <v>0.29799999999999999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0</v>
      </c>
      <c r="R1218" s="225">
        <f>Q1218*H1218</f>
        <v>0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265</v>
      </c>
      <c r="AT1218" s="227" t="s">
        <v>144</v>
      </c>
      <c r="AU1218" s="227" t="s">
        <v>149</v>
      </c>
      <c r="AY1218" s="17" t="s">
        <v>141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149</v>
      </c>
      <c r="BK1218" s="228">
        <f>ROUND(I1218*H1218,2)</f>
        <v>0</v>
      </c>
      <c r="BL1218" s="17" t="s">
        <v>265</v>
      </c>
      <c r="BM1218" s="227" t="s">
        <v>1543</v>
      </c>
    </row>
    <row r="1219" s="2" customFormat="1" ht="24.15" customHeight="1">
      <c r="A1219" s="38"/>
      <c r="B1219" s="39"/>
      <c r="C1219" s="215" t="s">
        <v>1544</v>
      </c>
      <c r="D1219" s="215" t="s">
        <v>144</v>
      </c>
      <c r="E1219" s="216" t="s">
        <v>1545</v>
      </c>
      <c r="F1219" s="217" t="s">
        <v>1546</v>
      </c>
      <c r="G1219" s="218" t="s">
        <v>147</v>
      </c>
      <c r="H1219" s="219">
        <v>0.59599999999999997</v>
      </c>
      <c r="I1219" s="220"/>
      <c r="J1219" s="221">
        <f>ROUND(I1219*H1219,2)</f>
        <v>0</v>
      </c>
      <c r="K1219" s="222"/>
      <c r="L1219" s="44"/>
      <c r="M1219" s="223" t="s">
        <v>1</v>
      </c>
      <c r="N1219" s="224" t="s">
        <v>39</v>
      </c>
      <c r="O1219" s="91"/>
      <c r="P1219" s="225">
        <f>O1219*H1219</f>
        <v>0</v>
      </c>
      <c r="Q1219" s="225">
        <v>0</v>
      </c>
      <c r="R1219" s="225">
        <f>Q1219*H1219</f>
        <v>0</v>
      </c>
      <c r="S1219" s="225">
        <v>0</v>
      </c>
      <c r="T1219" s="226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227" t="s">
        <v>265</v>
      </c>
      <c r="AT1219" s="227" t="s">
        <v>144</v>
      </c>
      <c r="AU1219" s="227" t="s">
        <v>149</v>
      </c>
      <c r="AY1219" s="17" t="s">
        <v>141</v>
      </c>
      <c r="BE1219" s="228">
        <f>IF(N1219="základní",J1219,0)</f>
        <v>0</v>
      </c>
      <c r="BF1219" s="228">
        <f>IF(N1219="snížená",J1219,0)</f>
        <v>0</v>
      </c>
      <c r="BG1219" s="228">
        <f>IF(N1219="zákl. přenesená",J1219,0)</f>
        <v>0</v>
      </c>
      <c r="BH1219" s="228">
        <f>IF(N1219="sníž. přenesená",J1219,0)</f>
        <v>0</v>
      </c>
      <c r="BI1219" s="228">
        <f>IF(N1219="nulová",J1219,0)</f>
        <v>0</v>
      </c>
      <c r="BJ1219" s="17" t="s">
        <v>149</v>
      </c>
      <c r="BK1219" s="228">
        <f>ROUND(I1219*H1219,2)</f>
        <v>0</v>
      </c>
      <c r="BL1219" s="17" t="s">
        <v>265</v>
      </c>
      <c r="BM1219" s="227" t="s">
        <v>1547</v>
      </c>
    </row>
    <row r="1220" s="14" customFormat="1">
      <c r="A1220" s="14"/>
      <c r="B1220" s="240"/>
      <c r="C1220" s="241"/>
      <c r="D1220" s="231" t="s">
        <v>151</v>
      </c>
      <c r="E1220" s="241"/>
      <c r="F1220" s="243" t="s">
        <v>1548</v>
      </c>
      <c r="G1220" s="241"/>
      <c r="H1220" s="244">
        <v>0.59599999999999997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151</v>
      </c>
      <c r="AU1220" s="250" t="s">
        <v>149</v>
      </c>
      <c r="AV1220" s="14" t="s">
        <v>149</v>
      </c>
      <c r="AW1220" s="14" t="s">
        <v>4</v>
      </c>
      <c r="AX1220" s="14" t="s">
        <v>81</v>
      </c>
      <c r="AY1220" s="250" t="s">
        <v>141</v>
      </c>
    </row>
    <row r="1221" s="12" customFormat="1" ht="22.8" customHeight="1">
      <c r="A1221" s="12"/>
      <c r="B1221" s="199"/>
      <c r="C1221" s="200"/>
      <c r="D1221" s="201" t="s">
        <v>72</v>
      </c>
      <c r="E1221" s="213" t="s">
        <v>1549</v>
      </c>
      <c r="F1221" s="213" t="s">
        <v>1550</v>
      </c>
      <c r="G1221" s="200"/>
      <c r="H1221" s="200"/>
      <c r="I1221" s="203"/>
      <c r="J1221" s="214">
        <f>BK1221</f>
        <v>0</v>
      </c>
      <c r="K1221" s="200"/>
      <c r="L1221" s="205"/>
      <c r="M1221" s="206"/>
      <c r="N1221" s="207"/>
      <c r="O1221" s="207"/>
      <c r="P1221" s="208">
        <f>SUM(P1222:P1263)</f>
        <v>0</v>
      </c>
      <c r="Q1221" s="207"/>
      <c r="R1221" s="208">
        <f>SUM(R1222:R1263)</f>
        <v>0.042990000000000007</v>
      </c>
      <c r="S1221" s="207"/>
      <c r="T1221" s="209">
        <f>SUM(T1222:T1263)</f>
        <v>0.71339999999999992</v>
      </c>
      <c r="U1221" s="12"/>
      <c r="V1221" s="12"/>
      <c r="W1221" s="12"/>
      <c r="X1221" s="12"/>
      <c r="Y1221" s="12"/>
      <c r="Z1221" s="12"/>
      <c r="AA1221" s="12"/>
      <c r="AB1221" s="12"/>
      <c r="AC1221" s="12"/>
      <c r="AD1221" s="12"/>
      <c r="AE1221" s="12"/>
      <c r="AR1221" s="210" t="s">
        <v>149</v>
      </c>
      <c r="AT1221" s="211" t="s">
        <v>72</v>
      </c>
      <c r="AU1221" s="211" t="s">
        <v>81</v>
      </c>
      <c r="AY1221" s="210" t="s">
        <v>141</v>
      </c>
      <c r="BK1221" s="212">
        <f>SUM(BK1222:BK1263)</f>
        <v>0</v>
      </c>
    </row>
    <row r="1222" s="2" customFormat="1" ht="16.5" customHeight="1">
      <c r="A1222" s="38"/>
      <c r="B1222" s="39"/>
      <c r="C1222" s="215" t="s">
        <v>1551</v>
      </c>
      <c r="D1222" s="215" t="s">
        <v>144</v>
      </c>
      <c r="E1222" s="216" t="s">
        <v>1552</v>
      </c>
      <c r="F1222" s="217" t="s">
        <v>1553</v>
      </c>
      <c r="G1222" s="218" t="s">
        <v>162</v>
      </c>
      <c r="H1222" s="219">
        <v>6</v>
      </c>
      <c r="I1222" s="220"/>
      <c r="J1222" s="221">
        <f>ROUND(I1222*H1222,2)</f>
        <v>0</v>
      </c>
      <c r="K1222" s="222"/>
      <c r="L1222" s="44"/>
      <c r="M1222" s="223" t="s">
        <v>1</v>
      </c>
      <c r="N1222" s="224" t="s">
        <v>39</v>
      </c>
      <c r="O1222" s="91"/>
      <c r="P1222" s="225">
        <f>O1222*H1222</f>
        <v>0</v>
      </c>
      <c r="Q1222" s="225">
        <v>0</v>
      </c>
      <c r="R1222" s="225">
        <f>Q1222*H1222</f>
        <v>0</v>
      </c>
      <c r="S1222" s="225">
        <v>0.001</v>
      </c>
      <c r="T1222" s="226">
        <f>S1222*H1222</f>
        <v>0.0060000000000000001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27" t="s">
        <v>265</v>
      </c>
      <c r="AT1222" s="227" t="s">
        <v>144</v>
      </c>
      <c r="AU1222" s="227" t="s">
        <v>149</v>
      </c>
      <c r="AY1222" s="17" t="s">
        <v>141</v>
      </c>
      <c r="BE1222" s="228">
        <f>IF(N1222="základní",J1222,0)</f>
        <v>0</v>
      </c>
      <c r="BF1222" s="228">
        <f>IF(N1222="snížená",J1222,0)</f>
        <v>0</v>
      </c>
      <c r="BG1222" s="228">
        <f>IF(N1222="zákl. přenesená",J1222,0)</f>
        <v>0</v>
      </c>
      <c r="BH1222" s="228">
        <f>IF(N1222="sníž. přenesená",J1222,0)</f>
        <v>0</v>
      </c>
      <c r="BI1222" s="228">
        <f>IF(N1222="nulová",J1222,0)</f>
        <v>0</v>
      </c>
      <c r="BJ1222" s="17" t="s">
        <v>149</v>
      </c>
      <c r="BK1222" s="228">
        <f>ROUND(I1222*H1222,2)</f>
        <v>0</v>
      </c>
      <c r="BL1222" s="17" t="s">
        <v>265</v>
      </c>
      <c r="BM1222" s="227" t="s">
        <v>1554</v>
      </c>
    </row>
    <row r="1223" s="14" customFormat="1">
      <c r="A1223" s="14"/>
      <c r="B1223" s="240"/>
      <c r="C1223" s="241"/>
      <c r="D1223" s="231" t="s">
        <v>151</v>
      </c>
      <c r="E1223" s="242" t="s">
        <v>1</v>
      </c>
      <c r="F1223" s="243" t="s">
        <v>179</v>
      </c>
      <c r="G1223" s="241"/>
      <c r="H1223" s="244">
        <v>6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0" t="s">
        <v>151</v>
      </c>
      <c r="AU1223" s="250" t="s">
        <v>149</v>
      </c>
      <c r="AV1223" s="14" t="s">
        <v>149</v>
      </c>
      <c r="AW1223" s="14" t="s">
        <v>30</v>
      </c>
      <c r="AX1223" s="14" t="s">
        <v>81</v>
      </c>
      <c r="AY1223" s="250" t="s">
        <v>141</v>
      </c>
    </row>
    <row r="1224" s="2" customFormat="1" ht="16.5" customHeight="1">
      <c r="A1224" s="38"/>
      <c r="B1224" s="39"/>
      <c r="C1224" s="215" t="s">
        <v>1555</v>
      </c>
      <c r="D1224" s="215" t="s">
        <v>144</v>
      </c>
      <c r="E1224" s="216" t="s">
        <v>1556</v>
      </c>
      <c r="F1224" s="217" t="s">
        <v>1557</v>
      </c>
      <c r="G1224" s="218" t="s">
        <v>162</v>
      </c>
      <c r="H1224" s="219">
        <v>1</v>
      </c>
      <c r="I1224" s="220"/>
      <c r="J1224" s="221">
        <f>ROUND(I1224*H1224,2)</f>
        <v>0</v>
      </c>
      <c r="K1224" s="222"/>
      <c r="L1224" s="44"/>
      <c r="M1224" s="223" t="s">
        <v>1</v>
      </c>
      <c r="N1224" s="224" t="s">
        <v>39</v>
      </c>
      <c r="O1224" s="91"/>
      <c r="P1224" s="225">
        <f>O1224*H1224</f>
        <v>0</v>
      </c>
      <c r="Q1224" s="225">
        <v>0</v>
      </c>
      <c r="R1224" s="225">
        <f>Q1224*H1224</f>
        <v>0</v>
      </c>
      <c r="S1224" s="225">
        <v>0.0030000000000000001</v>
      </c>
      <c r="T1224" s="226">
        <f>S1224*H1224</f>
        <v>0.0030000000000000001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227" t="s">
        <v>265</v>
      </c>
      <c r="AT1224" s="227" t="s">
        <v>144</v>
      </c>
      <c r="AU1224" s="227" t="s">
        <v>149</v>
      </c>
      <c r="AY1224" s="17" t="s">
        <v>141</v>
      </c>
      <c r="BE1224" s="228">
        <f>IF(N1224="základní",J1224,0)</f>
        <v>0</v>
      </c>
      <c r="BF1224" s="228">
        <f>IF(N1224="snížená",J1224,0)</f>
        <v>0</v>
      </c>
      <c r="BG1224" s="228">
        <f>IF(N1224="zákl. přenesená",J1224,0)</f>
        <v>0</v>
      </c>
      <c r="BH1224" s="228">
        <f>IF(N1224="sníž. přenesená",J1224,0)</f>
        <v>0</v>
      </c>
      <c r="BI1224" s="228">
        <f>IF(N1224="nulová",J1224,0)</f>
        <v>0</v>
      </c>
      <c r="BJ1224" s="17" t="s">
        <v>149</v>
      </c>
      <c r="BK1224" s="228">
        <f>ROUND(I1224*H1224,2)</f>
        <v>0</v>
      </c>
      <c r="BL1224" s="17" t="s">
        <v>265</v>
      </c>
      <c r="BM1224" s="227" t="s">
        <v>1558</v>
      </c>
    </row>
    <row r="1225" s="2" customFormat="1" ht="24.15" customHeight="1">
      <c r="A1225" s="38"/>
      <c r="B1225" s="39"/>
      <c r="C1225" s="215" t="s">
        <v>1559</v>
      </c>
      <c r="D1225" s="215" t="s">
        <v>144</v>
      </c>
      <c r="E1225" s="216" t="s">
        <v>1560</v>
      </c>
      <c r="F1225" s="217" t="s">
        <v>1561</v>
      </c>
      <c r="G1225" s="218" t="s">
        <v>162</v>
      </c>
      <c r="H1225" s="219">
        <v>2</v>
      </c>
      <c r="I1225" s="220"/>
      <c r="J1225" s="221">
        <f>ROUND(I1225*H1225,2)</f>
        <v>0</v>
      </c>
      <c r="K1225" s="222"/>
      <c r="L1225" s="44"/>
      <c r="M1225" s="223" t="s">
        <v>1</v>
      </c>
      <c r="N1225" s="224" t="s">
        <v>39</v>
      </c>
      <c r="O1225" s="91"/>
      <c r="P1225" s="225">
        <f>O1225*H1225</f>
        <v>0</v>
      </c>
      <c r="Q1225" s="225">
        <v>0</v>
      </c>
      <c r="R1225" s="225">
        <f>Q1225*H1225</f>
        <v>0</v>
      </c>
      <c r="S1225" s="225">
        <v>0</v>
      </c>
      <c r="T1225" s="226">
        <f>S1225*H1225</f>
        <v>0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227" t="s">
        <v>265</v>
      </c>
      <c r="AT1225" s="227" t="s">
        <v>144</v>
      </c>
      <c r="AU1225" s="227" t="s">
        <v>149</v>
      </c>
      <c r="AY1225" s="17" t="s">
        <v>141</v>
      </c>
      <c r="BE1225" s="228">
        <f>IF(N1225="základní",J1225,0)</f>
        <v>0</v>
      </c>
      <c r="BF1225" s="228">
        <f>IF(N1225="snížená",J1225,0)</f>
        <v>0</v>
      </c>
      <c r="BG1225" s="228">
        <f>IF(N1225="zákl. přenesená",J1225,0)</f>
        <v>0</v>
      </c>
      <c r="BH1225" s="228">
        <f>IF(N1225="sníž. přenesená",J1225,0)</f>
        <v>0</v>
      </c>
      <c r="BI1225" s="228">
        <f>IF(N1225="nulová",J1225,0)</f>
        <v>0</v>
      </c>
      <c r="BJ1225" s="17" t="s">
        <v>149</v>
      </c>
      <c r="BK1225" s="228">
        <f>ROUND(I1225*H1225,2)</f>
        <v>0</v>
      </c>
      <c r="BL1225" s="17" t="s">
        <v>265</v>
      </c>
      <c r="BM1225" s="227" t="s">
        <v>1562</v>
      </c>
    </row>
    <row r="1226" s="14" customFormat="1">
      <c r="A1226" s="14"/>
      <c r="B1226" s="240"/>
      <c r="C1226" s="241"/>
      <c r="D1226" s="231" t="s">
        <v>151</v>
      </c>
      <c r="E1226" s="242" t="s">
        <v>1</v>
      </c>
      <c r="F1226" s="243" t="s">
        <v>308</v>
      </c>
      <c r="G1226" s="241"/>
      <c r="H1226" s="244">
        <v>2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151</v>
      </c>
      <c r="AU1226" s="250" t="s">
        <v>149</v>
      </c>
      <c r="AV1226" s="14" t="s">
        <v>149</v>
      </c>
      <c r="AW1226" s="14" t="s">
        <v>30</v>
      </c>
      <c r="AX1226" s="14" t="s">
        <v>81</v>
      </c>
      <c r="AY1226" s="250" t="s">
        <v>141</v>
      </c>
    </row>
    <row r="1227" s="2" customFormat="1" ht="24.15" customHeight="1">
      <c r="A1227" s="38"/>
      <c r="B1227" s="39"/>
      <c r="C1227" s="251" t="s">
        <v>1563</v>
      </c>
      <c r="D1227" s="251" t="s">
        <v>154</v>
      </c>
      <c r="E1227" s="252" t="s">
        <v>1564</v>
      </c>
      <c r="F1227" s="253" t="s">
        <v>1565</v>
      </c>
      <c r="G1227" s="254" t="s">
        <v>162</v>
      </c>
      <c r="H1227" s="255">
        <v>2</v>
      </c>
      <c r="I1227" s="256"/>
      <c r="J1227" s="257">
        <f>ROUND(I1227*H1227,2)</f>
        <v>0</v>
      </c>
      <c r="K1227" s="258"/>
      <c r="L1227" s="259"/>
      <c r="M1227" s="260" t="s">
        <v>1</v>
      </c>
      <c r="N1227" s="261" t="s">
        <v>39</v>
      </c>
      <c r="O1227" s="91"/>
      <c r="P1227" s="225">
        <f>O1227*H1227</f>
        <v>0</v>
      </c>
      <c r="Q1227" s="225">
        <v>0.014500000000000001</v>
      </c>
      <c r="R1227" s="225">
        <f>Q1227*H1227</f>
        <v>0.029000000000000001</v>
      </c>
      <c r="S1227" s="225">
        <v>0</v>
      </c>
      <c r="T1227" s="226">
        <f>S1227*H1227</f>
        <v>0</v>
      </c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R1227" s="227" t="s">
        <v>348</v>
      </c>
      <c r="AT1227" s="227" t="s">
        <v>154</v>
      </c>
      <c r="AU1227" s="227" t="s">
        <v>149</v>
      </c>
      <c r="AY1227" s="17" t="s">
        <v>141</v>
      </c>
      <c r="BE1227" s="228">
        <f>IF(N1227="základní",J1227,0)</f>
        <v>0</v>
      </c>
      <c r="BF1227" s="228">
        <f>IF(N1227="snížená",J1227,0)</f>
        <v>0</v>
      </c>
      <c r="BG1227" s="228">
        <f>IF(N1227="zákl. přenesená",J1227,0)</f>
        <v>0</v>
      </c>
      <c r="BH1227" s="228">
        <f>IF(N1227="sníž. přenesená",J1227,0)</f>
        <v>0</v>
      </c>
      <c r="BI1227" s="228">
        <f>IF(N1227="nulová",J1227,0)</f>
        <v>0</v>
      </c>
      <c r="BJ1227" s="17" t="s">
        <v>149</v>
      </c>
      <c r="BK1227" s="228">
        <f>ROUND(I1227*H1227,2)</f>
        <v>0</v>
      </c>
      <c r="BL1227" s="17" t="s">
        <v>265</v>
      </c>
      <c r="BM1227" s="227" t="s">
        <v>1566</v>
      </c>
    </row>
    <row r="1228" s="13" customFormat="1">
      <c r="A1228" s="13"/>
      <c r="B1228" s="229"/>
      <c r="C1228" s="230"/>
      <c r="D1228" s="231" t="s">
        <v>151</v>
      </c>
      <c r="E1228" s="232" t="s">
        <v>1</v>
      </c>
      <c r="F1228" s="233" t="s">
        <v>307</v>
      </c>
      <c r="G1228" s="230"/>
      <c r="H1228" s="232" t="s">
        <v>1</v>
      </c>
      <c r="I1228" s="234"/>
      <c r="J1228" s="230"/>
      <c r="K1228" s="230"/>
      <c r="L1228" s="235"/>
      <c r="M1228" s="236"/>
      <c r="N1228" s="237"/>
      <c r="O1228" s="237"/>
      <c r="P1228" s="237"/>
      <c r="Q1228" s="237"/>
      <c r="R1228" s="237"/>
      <c r="S1228" s="237"/>
      <c r="T1228" s="23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9" t="s">
        <v>151</v>
      </c>
      <c r="AU1228" s="239" t="s">
        <v>149</v>
      </c>
      <c r="AV1228" s="13" t="s">
        <v>81</v>
      </c>
      <c r="AW1228" s="13" t="s">
        <v>30</v>
      </c>
      <c r="AX1228" s="13" t="s">
        <v>73</v>
      </c>
      <c r="AY1228" s="239" t="s">
        <v>141</v>
      </c>
    </row>
    <row r="1229" s="14" customFormat="1">
      <c r="A1229" s="14"/>
      <c r="B1229" s="240"/>
      <c r="C1229" s="241"/>
      <c r="D1229" s="231" t="s">
        <v>151</v>
      </c>
      <c r="E1229" s="242" t="s">
        <v>1</v>
      </c>
      <c r="F1229" s="243" t="s">
        <v>308</v>
      </c>
      <c r="G1229" s="241"/>
      <c r="H1229" s="244">
        <v>2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0" t="s">
        <v>151</v>
      </c>
      <c r="AU1229" s="250" t="s">
        <v>149</v>
      </c>
      <c r="AV1229" s="14" t="s">
        <v>149</v>
      </c>
      <c r="AW1229" s="14" t="s">
        <v>30</v>
      </c>
      <c r="AX1229" s="14" t="s">
        <v>81</v>
      </c>
      <c r="AY1229" s="250" t="s">
        <v>141</v>
      </c>
    </row>
    <row r="1230" s="2" customFormat="1" ht="21.75" customHeight="1">
      <c r="A1230" s="38"/>
      <c r="B1230" s="39"/>
      <c r="C1230" s="215" t="s">
        <v>1567</v>
      </c>
      <c r="D1230" s="215" t="s">
        <v>144</v>
      </c>
      <c r="E1230" s="216" t="s">
        <v>1568</v>
      </c>
      <c r="F1230" s="217" t="s">
        <v>1569</v>
      </c>
      <c r="G1230" s="218" t="s">
        <v>162</v>
      </c>
      <c r="H1230" s="219">
        <v>4</v>
      </c>
      <c r="I1230" s="220"/>
      <c r="J1230" s="221">
        <f>ROUND(I1230*H1230,2)</f>
        <v>0</v>
      </c>
      <c r="K1230" s="222"/>
      <c r="L1230" s="44"/>
      <c r="M1230" s="223" t="s">
        <v>1</v>
      </c>
      <c r="N1230" s="224" t="s">
        <v>39</v>
      </c>
      <c r="O1230" s="91"/>
      <c r="P1230" s="225">
        <f>O1230*H1230</f>
        <v>0</v>
      </c>
      <c r="Q1230" s="225">
        <v>0</v>
      </c>
      <c r="R1230" s="225">
        <f>Q1230*H1230</f>
        <v>0</v>
      </c>
      <c r="S1230" s="225">
        <v>0</v>
      </c>
      <c r="T1230" s="226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27" t="s">
        <v>265</v>
      </c>
      <c r="AT1230" s="227" t="s">
        <v>144</v>
      </c>
      <c r="AU1230" s="227" t="s">
        <v>149</v>
      </c>
      <c r="AY1230" s="17" t="s">
        <v>141</v>
      </c>
      <c r="BE1230" s="228">
        <f>IF(N1230="základní",J1230,0)</f>
        <v>0</v>
      </c>
      <c r="BF1230" s="228">
        <f>IF(N1230="snížená",J1230,0)</f>
        <v>0</v>
      </c>
      <c r="BG1230" s="228">
        <f>IF(N1230="zákl. přenesená",J1230,0)</f>
        <v>0</v>
      </c>
      <c r="BH1230" s="228">
        <f>IF(N1230="sníž. přenesená",J1230,0)</f>
        <v>0</v>
      </c>
      <c r="BI1230" s="228">
        <f>IF(N1230="nulová",J1230,0)</f>
        <v>0</v>
      </c>
      <c r="BJ1230" s="17" t="s">
        <v>149</v>
      </c>
      <c r="BK1230" s="228">
        <f>ROUND(I1230*H1230,2)</f>
        <v>0</v>
      </c>
      <c r="BL1230" s="17" t="s">
        <v>265</v>
      </c>
      <c r="BM1230" s="227" t="s">
        <v>1570</v>
      </c>
    </row>
    <row r="1231" s="13" customFormat="1">
      <c r="A1231" s="13"/>
      <c r="B1231" s="229"/>
      <c r="C1231" s="230"/>
      <c r="D1231" s="231" t="s">
        <v>151</v>
      </c>
      <c r="E1231" s="232" t="s">
        <v>1</v>
      </c>
      <c r="F1231" s="233" t="s">
        <v>1571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151</v>
      </c>
      <c r="AU1231" s="239" t="s">
        <v>149</v>
      </c>
      <c r="AV1231" s="13" t="s">
        <v>81</v>
      </c>
      <c r="AW1231" s="13" t="s">
        <v>30</v>
      </c>
      <c r="AX1231" s="13" t="s">
        <v>73</v>
      </c>
      <c r="AY1231" s="239" t="s">
        <v>141</v>
      </c>
    </row>
    <row r="1232" s="14" customFormat="1">
      <c r="A1232" s="14"/>
      <c r="B1232" s="240"/>
      <c r="C1232" s="241"/>
      <c r="D1232" s="231" t="s">
        <v>151</v>
      </c>
      <c r="E1232" s="242" t="s">
        <v>1</v>
      </c>
      <c r="F1232" s="243" t="s">
        <v>148</v>
      </c>
      <c r="G1232" s="241"/>
      <c r="H1232" s="244">
        <v>4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151</v>
      </c>
      <c r="AU1232" s="250" t="s">
        <v>149</v>
      </c>
      <c r="AV1232" s="14" t="s">
        <v>149</v>
      </c>
      <c r="AW1232" s="14" t="s">
        <v>30</v>
      </c>
      <c r="AX1232" s="14" t="s">
        <v>81</v>
      </c>
      <c r="AY1232" s="250" t="s">
        <v>141</v>
      </c>
    </row>
    <row r="1233" s="2" customFormat="1" ht="16.5" customHeight="1">
      <c r="A1233" s="38"/>
      <c r="B1233" s="39"/>
      <c r="C1233" s="251" t="s">
        <v>1572</v>
      </c>
      <c r="D1233" s="251" t="s">
        <v>154</v>
      </c>
      <c r="E1233" s="252" t="s">
        <v>1573</v>
      </c>
      <c r="F1233" s="253" t="s">
        <v>1574</v>
      </c>
      <c r="G1233" s="254" t="s">
        <v>162</v>
      </c>
      <c r="H1233" s="255">
        <v>4</v>
      </c>
      <c r="I1233" s="256"/>
      <c r="J1233" s="257">
        <f>ROUND(I1233*H1233,2)</f>
        <v>0</v>
      </c>
      <c r="K1233" s="258"/>
      <c r="L1233" s="259"/>
      <c r="M1233" s="260" t="s">
        <v>1</v>
      </c>
      <c r="N1233" s="261" t="s">
        <v>39</v>
      </c>
      <c r="O1233" s="91"/>
      <c r="P1233" s="225">
        <f>O1233*H1233</f>
        <v>0</v>
      </c>
      <c r="Q1233" s="225">
        <v>0</v>
      </c>
      <c r="R1233" s="225">
        <f>Q1233*H1233</f>
        <v>0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348</v>
      </c>
      <c r="AT1233" s="227" t="s">
        <v>154</v>
      </c>
      <c r="AU1233" s="227" t="s">
        <v>149</v>
      </c>
      <c r="AY1233" s="17" t="s">
        <v>141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149</v>
      </c>
      <c r="BK1233" s="228">
        <f>ROUND(I1233*H1233,2)</f>
        <v>0</v>
      </c>
      <c r="BL1233" s="17" t="s">
        <v>265</v>
      </c>
      <c r="BM1233" s="227" t="s">
        <v>1575</v>
      </c>
    </row>
    <row r="1234" s="14" customFormat="1">
      <c r="A1234" s="14"/>
      <c r="B1234" s="240"/>
      <c r="C1234" s="241"/>
      <c r="D1234" s="231" t="s">
        <v>151</v>
      </c>
      <c r="E1234" s="242" t="s">
        <v>1</v>
      </c>
      <c r="F1234" s="243" t="s">
        <v>148</v>
      </c>
      <c r="G1234" s="241"/>
      <c r="H1234" s="244">
        <v>4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151</v>
      </c>
      <c r="AU1234" s="250" t="s">
        <v>149</v>
      </c>
      <c r="AV1234" s="14" t="s">
        <v>149</v>
      </c>
      <c r="AW1234" s="14" t="s">
        <v>30</v>
      </c>
      <c r="AX1234" s="14" t="s">
        <v>81</v>
      </c>
      <c r="AY1234" s="250" t="s">
        <v>141</v>
      </c>
    </row>
    <row r="1235" s="2" customFormat="1" ht="24.15" customHeight="1">
      <c r="A1235" s="38"/>
      <c r="B1235" s="39"/>
      <c r="C1235" s="215" t="s">
        <v>1576</v>
      </c>
      <c r="D1235" s="215" t="s">
        <v>144</v>
      </c>
      <c r="E1235" s="216" t="s">
        <v>1577</v>
      </c>
      <c r="F1235" s="217" t="s">
        <v>1578</v>
      </c>
      <c r="G1235" s="218" t="s">
        <v>162</v>
      </c>
      <c r="H1235" s="219">
        <v>2</v>
      </c>
      <c r="I1235" s="220"/>
      <c r="J1235" s="221">
        <f>ROUND(I1235*H1235,2)</f>
        <v>0</v>
      </c>
      <c r="K1235" s="222"/>
      <c r="L1235" s="44"/>
      <c r="M1235" s="223" t="s">
        <v>1</v>
      </c>
      <c r="N1235" s="224" t="s">
        <v>39</v>
      </c>
      <c r="O1235" s="91"/>
      <c r="P1235" s="225">
        <f>O1235*H1235</f>
        <v>0</v>
      </c>
      <c r="Q1235" s="225">
        <v>0</v>
      </c>
      <c r="R1235" s="225">
        <f>Q1235*H1235</f>
        <v>0</v>
      </c>
      <c r="S1235" s="225">
        <v>0</v>
      </c>
      <c r="T1235" s="226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27" t="s">
        <v>265</v>
      </c>
      <c r="AT1235" s="227" t="s">
        <v>144</v>
      </c>
      <c r="AU1235" s="227" t="s">
        <v>149</v>
      </c>
      <c r="AY1235" s="17" t="s">
        <v>141</v>
      </c>
      <c r="BE1235" s="228">
        <f>IF(N1235="základní",J1235,0)</f>
        <v>0</v>
      </c>
      <c r="BF1235" s="228">
        <f>IF(N1235="snížená",J1235,0)</f>
        <v>0</v>
      </c>
      <c r="BG1235" s="228">
        <f>IF(N1235="zákl. přenesená",J1235,0)</f>
        <v>0</v>
      </c>
      <c r="BH1235" s="228">
        <f>IF(N1235="sníž. přenesená",J1235,0)</f>
        <v>0</v>
      </c>
      <c r="BI1235" s="228">
        <f>IF(N1235="nulová",J1235,0)</f>
        <v>0</v>
      </c>
      <c r="BJ1235" s="17" t="s">
        <v>149</v>
      </c>
      <c r="BK1235" s="228">
        <f>ROUND(I1235*H1235,2)</f>
        <v>0</v>
      </c>
      <c r="BL1235" s="17" t="s">
        <v>265</v>
      </c>
      <c r="BM1235" s="227" t="s">
        <v>1579</v>
      </c>
    </row>
    <row r="1236" s="13" customFormat="1">
      <c r="A1236" s="13"/>
      <c r="B1236" s="229"/>
      <c r="C1236" s="230"/>
      <c r="D1236" s="231" t="s">
        <v>151</v>
      </c>
      <c r="E1236" s="232" t="s">
        <v>1</v>
      </c>
      <c r="F1236" s="233" t="s">
        <v>307</v>
      </c>
      <c r="G1236" s="230"/>
      <c r="H1236" s="232" t="s">
        <v>1</v>
      </c>
      <c r="I1236" s="234"/>
      <c r="J1236" s="230"/>
      <c r="K1236" s="230"/>
      <c r="L1236" s="235"/>
      <c r="M1236" s="236"/>
      <c r="N1236" s="237"/>
      <c r="O1236" s="237"/>
      <c r="P1236" s="237"/>
      <c r="Q1236" s="237"/>
      <c r="R1236" s="237"/>
      <c r="S1236" s="237"/>
      <c r="T1236" s="23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9" t="s">
        <v>151</v>
      </c>
      <c r="AU1236" s="239" t="s">
        <v>149</v>
      </c>
      <c r="AV1236" s="13" t="s">
        <v>81</v>
      </c>
      <c r="AW1236" s="13" t="s">
        <v>30</v>
      </c>
      <c r="AX1236" s="13" t="s">
        <v>73</v>
      </c>
      <c r="AY1236" s="239" t="s">
        <v>141</v>
      </c>
    </row>
    <row r="1237" s="14" customFormat="1">
      <c r="A1237" s="14"/>
      <c r="B1237" s="240"/>
      <c r="C1237" s="241"/>
      <c r="D1237" s="231" t="s">
        <v>151</v>
      </c>
      <c r="E1237" s="242" t="s">
        <v>1</v>
      </c>
      <c r="F1237" s="243" t="s">
        <v>308</v>
      </c>
      <c r="G1237" s="241"/>
      <c r="H1237" s="244">
        <v>2</v>
      </c>
      <c r="I1237" s="245"/>
      <c r="J1237" s="241"/>
      <c r="K1237" s="241"/>
      <c r="L1237" s="246"/>
      <c r="M1237" s="247"/>
      <c r="N1237" s="248"/>
      <c r="O1237" s="248"/>
      <c r="P1237" s="248"/>
      <c r="Q1237" s="248"/>
      <c r="R1237" s="248"/>
      <c r="S1237" s="248"/>
      <c r="T1237" s="24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0" t="s">
        <v>151</v>
      </c>
      <c r="AU1237" s="250" t="s">
        <v>149</v>
      </c>
      <c r="AV1237" s="14" t="s">
        <v>149</v>
      </c>
      <c r="AW1237" s="14" t="s">
        <v>30</v>
      </c>
      <c r="AX1237" s="14" t="s">
        <v>81</v>
      </c>
      <c r="AY1237" s="250" t="s">
        <v>141</v>
      </c>
    </row>
    <row r="1238" s="2" customFormat="1" ht="16.5" customHeight="1">
      <c r="A1238" s="38"/>
      <c r="B1238" s="39"/>
      <c r="C1238" s="251" t="s">
        <v>1580</v>
      </c>
      <c r="D1238" s="251" t="s">
        <v>154</v>
      </c>
      <c r="E1238" s="252" t="s">
        <v>1581</v>
      </c>
      <c r="F1238" s="253" t="s">
        <v>1582</v>
      </c>
      <c r="G1238" s="254" t="s">
        <v>162</v>
      </c>
      <c r="H1238" s="255">
        <v>2</v>
      </c>
      <c r="I1238" s="256"/>
      <c r="J1238" s="257">
        <f>ROUND(I1238*H1238,2)</f>
        <v>0</v>
      </c>
      <c r="K1238" s="258"/>
      <c r="L1238" s="259"/>
      <c r="M1238" s="260" t="s">
        <v>1</v>
      </c>
      <c r="N1238" s="261" t="s">
        <v>39</v>
      </c>
      <c r="O1238" s="91"/>
      <c r="P1238" s="225">
        <f>O1238*H1238</f>
        <v>0</v>
      </c>
      <c r="Q1238" s="225">
        <v>0</v>
      </c>
      <c r="R1238" s="225">
        <f>Q1238*H1238</f>
        <v>0</v>
      </c>
      <c r="S1238" s="225">
        <v>0</v>
      </c>
      <c r="T1238" s="226">
        <f>S1238*H1238</f>
        <v>0</v>
      </c>
      <c r="U1238" s="38"/>
      <c r="V1238" s="38"/>
      <c r="W1238" s="38"/>
      <c r="X1238" s="38"/>
      <c r="Y1238" s="38"/>
      <c r="Z1238" s="38"/>
      <c r="AA1238" s="38"/>
      <c r="AB1238" s="38"/>
      <c r="AC1238" s="38"/>
      <c r="AD1238" s="38"/>
      <c r="AE1238" s="38"/>
      <c r="AR1238" s="227" t="s">
        <v>348</v>
      </c>
      <c r="AT1238" s="227" t="s">
        <v>154</v>
      </c>
      <c r="AU1238" s="227" t="s">
        <v>149</v>
      </c>
      <c r="AY1238" s="17" t="s">
        <v>141</v>
      </c>
      <c r="BE1238" s="228">
        <f>IF(N1238="základní",J1238,0)</f>
        <v>0</v>
      </c>
      <c r="BF1238" s="228">
        <f>IF(N1238="snížená",J1238,0)</f>
        <v>0</v>
      </c>
      <c r="BG1238" s="228">
        <f>IF(N1238="zákl. přenesená",J1238,0)</f>
        <v>0</v>
      </c>
      <c r="BH1238" s="228">
        <f>IF(N1238="sníž. přenesená",J1238,0)</f>
        <v>0</v>
      </c>
      <c r="BI1238" s="228">
        <f>IF(N1238="nulová",J1238,0)</f>
        <v>0</v>
      </c>
      <c r="BJ1238" s="17" t="s">
        <v>149</v>
      </c>
      <c r="BK1238" s="228">
        <f>ROUND(I1238*H1238,2)</f>
        <v>0</v>
      </c>
      <c r="BL1238" s="17" t="s">
        <v>265</v>
      </c>
      <c r="BM1238" s="227" t="s">
        <v>1583</v>
      </c>
    </row>
    <row r="1239" s="14" customFormat="1">
      <c r="A1239" s="14"/>
      <c r="B1239" s="240"/>
      <c r="C1239" s="241"/>
      <c r="D1239" s="231" t="s">
        <v>151</v>
      </c>
      <c r="E1239" s="242" t="s">
        <v>1</v>
      </c>
      <c r="F1239" s="243" t="s">
        <v>308</v>
      </c>
      <c r="G1239" s="241"/>
      <c r="H1239" s="244">
        <v>2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151</v>
      </c>
      <c r="AU1239" s="250" t="s">
        <v>149</v>
      </c>
      <c r="AV1239" s="14" t="s">
        <v>149</v>
      </c>
      <c r="AW1239" s="14" t="s">
        <v>30</v>
      </c>
      <c r="AX1239" s="14" t="s">
        <v>81</v>
      </c>
      <c r="AY1239" s="250" t="s">
        <v>141</v>
      </c>
    </row>
    <row r="1240" s="2" customFormat="1" ht="16.5" customHeight="1">
      <c r="A1240" s="38"/>
      <c r="B1240" s="39"/>
      <c r="C1240" s="215" t="s">
        <v>1584</v>
      </c>
      <c r="D1240" s="215" t="s">
        <v>144</v>
      </c>
      <c r="E1240" s="216" t="s">
        <v>1585</v>
      </c>
      <c r="F1240" s="217" t="s">
        <v>1586</v>
      </c>
      <c r="G1240" s="218" t="s">
        <v>162</v>
      </c>
      <c r="H1240" s="219">
        <v>4</v>
      </c>
      <c r="I1240" s="220"/>
      <c r="J1240" s="221">
        <f>ROUND(I1240*H1240,2)</f>
        <v>0</v>
      </c>
      <c r="K1240" s="222"/>
      <c r="L1240" s="44"/>
      <c r="M1240" s="223" t="s">
        <v>1</v>
      </c>
      <c r="N1240" s="224" t="s">
        <v>39</v>
      </c>
      <c r="O1240" s="91"/>
      <c r="P1240" s="225">
        <f>O1240*H1240</f>
        <v>0</v>
      </c>
      <c r="Q1240" s="225">
        <v>0</v>
      </c>
      <c r="R1240" s="225">
        <f>Q1240*H1240</f>
        <v>0</v>
      </c>
      <c r="S1240" s="225">
        <v>0.001</v>
      </c>
      <c r="T1240" s="226">
        <f>S1240*H1240</f>
        <v>0.0040000000000000001</v>
      </c>
      <c r="U1240" s="38"/>
      <c r="V1240" s="38"/>
      <c r="W1240" s="38"/>
      <c r="X1240" s="38"/>
      <c r="Y1240" s="38"/>
      <c r="Z1240" s="38"/>
      <c r="AA1240" s="38"/>
      <c r="AB1240" s="38"/>
      <c r="AC1240" s="38"/>
      <c r="AD1240" s="38"/>
      <c r="AE1240" s="38"/>
      <c r="AR1240" s="227" t="s">
        <v>265</v>
      </c>
      <c r="AT1240" s="227" t="s">
        <v>144</v>
      </c>
      <c r="AU1240" s="227" t="s">
        <v>149</v>
      </c>
      <c r="AY1240" s="17" t="s">
        <v>141</v>
      </c>
      <c r="BE1240" s="228">
        <f>IF(N1240="základní",J1240,0)</f>
        <v>0</v>
      </c>
      <c r="BF1240" s="228">
        <f>IF(N1240="snížená",J1240,0)</f>
        <v>0</v>
      </c>
      <c r="BG1240" s="228">
        <f>IF(N1240="zákl. přenesená",J1240,0)</f>
        <v>0</v>
      </c>
      <c r="BH1240" s="228">
        <f>IF(N1240="sníž. přenesená",J1240,0)</f>
        <v>0</v>
      </c>
      <c r="BI1240" s="228">
        <f>IF(N1240="nulová",J1240,0)</f>
        <v>0</v>
      </c>
      <c r="BJ1240" s="17" t="s">
        <v>149</v>
      </c>
      <c r="BK1240" s="228">
        <f>ROUND(I1240*H1240,2)</f>
        <v>0</v>
      </c>
      <c r="BL1240" s="17" t="s">
        <v>265</v>
      </c>
      <c r="BM1240" s="227" t="s">
        <v>1587</v>
      </c>
    </row>
    <row r="1241" s="14" customFormat="1">
      <c r="A1241" s="14"/>
      <c r="B1241" s="240"/>
      <c r="C1241" s="241"/>
      <c r="D1241" s="231" t="s">
        <v>151</v>
      </c>
      <c r="E1241" s="242" t="s">
        <v>1</v>
      </c>
      <c r="F1241" s="243" t="s">
        <v>148</v>
      </c>
      <c r="G1241" s="241"/>
      <c r="H1241" s="244">
        <v>4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151</v>
      </c>
      <c r="AU1241" s="250" t="s">
        <v>149</v>
      </c>
      <c r="AV1241" s="14" t="s">
        <v>149</v>
      </c>
      <c r="AW1241" s="14" t="s">
        <v>30</v>
      </c>
      <c r="AX1241" s="14" t="s">
        <v>81</v>
      </c>
      <c r="AY1241" s="250" t="s">
        <v>141</v>
      </c>
    </row>
    <row r="1242" s="2" customFormat="1" ht="24.15" customHeight="1">
      <c r="A1242" s="38"/>
      <c r="B1242" s="39"/>
      <c r="C1242" s="215" t="s">
        <v>1588</v>
      </c>
      <c r="D1242" s="215" t="s">
        <v>144</v>
      </c>
      <c r="E1242" s="216" t="s">
        <v>1589</v>
      </c>
      <c r="F1242" s="217" t="s">
        <v>1590</v>
      </c>
      <c r="G1242" s="218" t="s">
        <v>162</v>
      </c>
      <c r="H1242" s="219">
        <v>10</v>
      </c>
      <c r="I1242" s="220"/>
      <c r="J1242" s="221">
        <f>ROUND(I1242*H1242,2)</f>
        <v>0</v>
      </c>
      <c r="K1242" s="222"/>
      <c r="L1242" s="44"/>
      <c r="M1242" s="223" t="s">
        <v>1</v>
      </c>
      <c r="N1242" s="224" t="s">
        <v>39</v>
      </c>
      <c r="O1242" s="91"/>
      <c r="P1242" s="225">
        <f>O1242*H1242</f>
        <v>0</v>
      </c>
      <c r="Q1242" s="225">
        <v>0</v>
      </c>
      <c r="R1242" s="225">
        <f>Q1242*H1242</f>
        <v>0</v>
      </c>
      <c r="S1242" s="225">
        <v>0</v>
      </c>
      <c r="T1242" s="226">
        <f>S1242*H1242</f>
        <v>0</v>
      </c>
      <c r="U1242" s="38"/>
      <c r="V1242" s="38"/>
      <c r="W1242" s="38"/>
      <c r="X1242" s="38"/>
      <c r="Y1242" s="38"/>
      <c r="Z1242" s="38"/>
      <c r="AA1242" s="38"/>
      <c r="AB1242" s="38"/>
      <c r="AC1242" s="38"/>
      <c r="AD1242" s="38"/>
      <c r="AE1242" s="38"/>
      <c r="AR1242" s="227" t="s">
        <v>265</v>
      </c>
      <c r="AT1242" s="227" t="s">
        <v>144</v>
      </c>
      <c r="AU1242" s="227" t="s">
        <v>149</v>
      </c>
      <c r="AY1242" s="17" t="s">
        <v>141</v>
      </c>
      <c r="BE1242" s="228">
        <f>IF(N1242="základní",J1242,0)</f>
        <v>0</v>
      </c>
      <c r="BF1242" s="228">
        <f>IF(N1242="snížená",J1242,0)</f>
        <v>0</v>
      </c>
      <c r="BG1242" s="228">
        <f>IF(N1242="zákl. přenesená",J1242,0)</f>
        <v>0</v>
      </c>
      <c r="BH1242" s="228">
        <f>IF(N1242="sníž. přenesená",J1242,0)</f>
        <v>0</v>
      </c>
      <c r="BI1242" s="228">
        <f>IF(N1242="nulová",J1242,0)</f>
        <v>0</v>
      </c>
      <c r="BJ1242" s="17" t="s">
        <v>149</v>
      </c>
      <c r="BK1242" s="228">
        <f>ROUND(I1242*H1242,2)</f>
        <v>0</v>
      </c>
      <c r="BL1242" s="17" t="s">
        <v>265</v>
      </c>
      <c r="BM1242" s="227" t="s">
        <v>1591</v>
      </c>
    </row>
    <row r="1243" s="13" customFormat="1">
      <c r="A1243" s="13"/>
      <c r="B1243" s="229"/>
      <c r="C1243" s="230"/>
      <c r="D1243" s="231" t="s">
        <v>151</v>
      </c>
      <c r="E1243" s="232" t="s">
        <v>1</v>
      </c>
      <c r="F1243" s="233" t="s">
        <v>1592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151</v>
      </c>
      <c r="AU1243" s="239" t="s">
        <v>149</v>
      </c>
      <c r="AV1243" s="13" t="s">
        <v>81</v>
      </c>
      <c r="AW1243" s="13" t="s">
        <v>30</v>
      </c>
      <c r="AX1243" s="13" t="s">
        <v>73</v>
      </c>
      <c r="AY1243" s="239" t="s">
        <v>141</v>
      </c>
    </row>
    <row r="1244" s="14" customFormat="1">
      <c r="A1244" s="14"/>
      <c r="B1244" s="240"/>
      <c r="C1244" s="241"/>
      <c r="D1244" s="231" t="s">
        <v>151</v>
      </c>
      <c r="E1244" s="242" t="s">
        <v>1</v>
      </c>
      <c r="F1244" s="243" t="s">
        <v>1593</v>
      </c>
      <c r="G1244" s="241"/>
      <c r="H1244" s="244">
        <v>10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151</v>
      </c>
      <c r="AU1244" s="250" t="s">
        <v>149</v>
      </c>
      <c r="AV1244" s="14" t="s">
        <v>149</v>
      </c>
      <c r="AW1244" s="14" t="s">
        <v>30</v>
      </c>
      <c r="AX1244" s="14" t="s">
        <v>81</v>
      </c>
      <c r="AY1244" s="250" t="s">
        <v>141</v>
      </c>
    </row>
    <row r="1245" s="2" customFormat="1" ht="24.15" customHeight="1">
      <c r="A1245" s="38"/>
      <c r="B1245" s="39"/>
      <c r="C1245" s="215" t="s">
        <v>1594</v>
      </c>
      <c r="D1245" s="215" t="s">
        <v>144</v>
      </c>
      <c r="E1245" s="216" t="s">
        <v>1595</v>
      </c>
      <c r="F1245" s="217" t="s">
        <v>1596</v>
      </c>
      <c r="G1245" s="218" t="s">
        <v>162</v>
      </c>
      <c r="H1245" s="219">
        <v>6</v>
      </c>
      <c r="I1245" s="220"/>
      <c r="J1245" s="221">
        <f>ROUND(I1245*H1245,2)</f>
        <v>0</v>
      </c>
      <c r="K1245" s="222"/>
      <c r="L1245" s="44"/>
      <c r="M1245" s="223" t="s">
        <v>1</v>
      </c>
      <c r="N1245" s="224" t="s">
        <v>39</v>
      </c>
      <c r="O1245" s="91"/>
      <c r="P1245" s="225">
        <f>O1245*H1245</f>
        <v>0</v>
      </c>
      <c r="Q1245" s="225">
        <v>0</v>
      </c>
      <c r="R1245" s="225">
        <f>Q1245*H1245</f>
        <v>0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265</v>
      </c>
      <c r="AT1245" s="227" t="s">
        <v>144</v>
      </c>
      <c r="AU1245" s="227" t="s">
        <v>149</v>
      </c>
      <c r="AY1245" s="17" t="s">
        <v>141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149</v>
      </c>
      <c r="BK1245" s="228">
        <f>ROUND(I1245*H1245,2)</f>
        <v>0</v>
      </c>
      <c r="BL1245" s="17" t="s">
        <v>265</v>
      </c>
      <c r="BM1245" s="227" t="s">
        <v>1597</v>
      </c>
    </row>
    <row r="1246" s="14" customFormat="1">
      <c r="A1246" s="14"/>
      <c r="B1246" s="240"/>
      <c r="C1246" s="241"/>
      <c r="D1246" s="231" t="s">
        <v>151</v>
      </c>
      <c r="E1246" s="242" t="s">
        <v>1</v>
      </c>
      <c r="F1246" s="243" t="s">
        <v>1598</v>
      </c>
      <c r="G1246" s="241"/>
      <c r="H1246" s="244">
        <v>6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151</v>
      </c>
      <c r="AU1246" s="250" t="s">
        <v>149</v>
      </c>
      <c r="AV1246" s="14" t="s">
        <v>149</v>
      </c>
      <c r="AW1246" s="14" t="s">
        <v>30</v>
      </c>
      <c r="AX1246" s="14" t="s">
        <v>81</v>
      </c>
      <c r="AY1246" s="250" t="s">
        <v>141</v>
      </c>
    </row>
    <row r="1247" s="2" customFormat="1" ht="24.15" customHeight="1">
      <c r="A1247" s="38"/>
      <c r="B1247" s="39"/>
      <c r="C1247" s="251" t="s">
        <v>1599</v>
      </c>
      <c r="D1247" s="251" t="s">
        <v>154</v>
      </c>
      <c r="E1247" s="252" t="s">
        <v>1600</v>
      </c>
      <c r="F1247" s="253" t="s">
        <v>1601</v>
      </c>
      <c r="G1247" s="254" t="s">
        <v>162</v>
      </c>
      <c r="H1247" s="255">
        <v>2</v>
      </c>
      <c r="I1247" s="256"/>
      <c r="J1247" s="257">
        <f>ROUND(I1247*H1247,2)</f>
        <v>0</v>
      </c>
      <c r="K1247" s="258"/>
      <c r="L1247" s="259"/>
      <c r="M1247" s="260" t="s">
        <v>1</v>
      </c>
      <c r="N1247" s="261" t="s">
        <v>39</v>
      </c>
      <c r="O1247" s="91"/>
      <c r="P1247" s="225">
        <f>O1247*H1247</f>
        <v>0</v>
      </c>
      <c r="Q1247" s="225">
        <v>0.0016199999999999999</v>
      </c>
      <c r="R1247" s="225">
        <f>Q1247*H1247</f>
        <v>0.0032399999999999998</v>
      </c>
      <c r="S1247" s="225">
        <v>0</v>
      </c>
      <c r="T1247" s="226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27" t="s">
        <v>348</v>
      </c>
      <c r="AT1247" s="227" t="s">
        <v>154</v>
      </c>
      <c r="AU1247" s="227" t="s">
        <v>149</v>
      </c>
      <c r="AY1247" s="17" t="s">
        <v>141</v>
      </c>
      <c r="BE1247" s="228">
        <f>IF(N1247="základní",J1247,0)</f>
        <v>0</v>
      </c>
      <c r="BF1247" s="228">
        <f>IF(N1247="snížená",J1247,0)</f>
        <v>0</v>
      </c>
      <c r="BG1247" s="228">
        <f>IF(N1247="zákl. přenesená",J1247,0)</f>
        <v>0</v>
      </c>
      <c r="BH1247" s="228">
        <f>IF(N1247="sníž. přenesená",J1247,0)</f>
        <v>0</v>
      </c>
      <c r="BI1247" s="228">
        <f>IF(N1247="nulová",J1247,0)</f>
        <v>0</v>
      </c>
      <c r="BJ1247" s="17" t="s">
        <v>149</v>
      </c>
      <c r="BK1247" s="228">
        <f>ROUND(I1247*H1247,2)</f>
        <v>0</v>
      </c>
      <c r="BL1247" s="17" t="s">
        <v>265</v>
      </c>
      <c r="BM1247" s="227" t="s">
        <v>1602</v>
      </c>
    </row>
    <row r="1248" s="14" customFormat="1">
      <c r="A1248" s="14"/>
      <c r="B1248" s="240"/>
      <c r="C1248" s="241"/>
      <c r="D1248" s="231" t="s">
        <v>151</v>
      </c>
      <c r="E1248" s="242" t="s">
        <v>1</v>
      </c>
      <c r="F1248" s="243" t="s">
        <v>308</v>
      </c>
      <c r="G1248" s="241"/>
      <c r="H1248" s="244">
        <v>2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0" t="s">
        <v>151</v>
      </c>
      <c r="AU1248" s="250" t="s">
        <v>149</v>
      </c>
      <c r="AV1248" s="14" t="s">
        <v>149</v>
      </c>
      <c r="AW1248" s="14" t="s">
        <v>30</v>
      </c>
      <c r="AX1248" s="14" t="s">
        <v>81</v>
      </c>
      <c r="AY1248" s="250" t="s">
        <v>141</v>
      </c>
    </row>
    <row r="1249" s="2" customFormat="1" ht="24.15" customHeight="1">
      <c r="A1249" s="38"/>
      <c r="B1249" s="39"/>
      <c r="C1249" s="251" t="s">
        <v>1603</v>
      </c>
      <c r="D1249" s="251" t="s">
        <v>154</v>
      </c>
      <c r="E1249" s="252" t="s">
        <v>1604</v>
      </c>
      <c r="F1249" s="253" t="s">
        <v>1605</v>
      </c>
      <c r="G1249" s="254" t="s">
        <v>162</v>
      </c>
      <c r="H1249" s="255">
        <v>4</v>
      </c>
      <c r="I1249" s="256"/>
      <c r="J1249" s="257">
        <f>ROUND(I1249*H1249,2)</f>
        <v>0</v>
      </c>
      <c r="K1249" s="258"/>
      <c r="L1249" s="259"/>
      <c r="M1249" s="260" t="s">
        <v>1</v>
      </c>
      <c r="N1249" s="261" t="s">
        <v>39</v>
      </c>
      <c r="O1249" s="91"/>
      <c r="P1249" s="225">
        <f>O1249*H1249</f>
        <v>0</v>
      </c>
      <c r="Q1249" s="225">
        <v>0.0018500000000000001</v>
      </c>
      <c r="R1249" s="225">
        <f>Q1249*H1249</f>
        <v>0.0074000000000000003</v>
      </c>
      <c r="S1249" s="225">
        <v>0</v>
      </c>
      <c r="T1249" s="226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27" t="s">
        <v>348</v>
      </c>
      <c r="AT1249" s="227" t="s">
        <v>154</v>
      </c>
      <c r="AU1249" s="227" t="s">
        <v>149</v>
      </c>
      <c r="AY1249" s="17" t="s">
        <v>141</v>
      </c>
      <c r="BE1249" s="228">
        <f>IF(N1249="základní",J1249,0)</f>
        <v>0</v>
      </c>
      <c r="BF1249" s="228">
        <f>IF(N1249="snížená",J1249,0)</f>
        <v>0</v>
      </c>
      <c r="BG1249" s="228">
        <f>IF(N1249="zákl. přenesená",J1249,0)</f>
        <v>0</v>
      </c>
      <c r="BH1249" s="228">
        <f>IF(N1249="sníž. přenesená",J1249,0)</f>
        <v>0</v>
      </c>
      <c r="BI1249" s="228">
        <f>IF(N1249="nulová",J1249,0)</f>
        <v>0</v>
      </c>
      <c r="BJ1249" s="17" t="s">
        <v>149</v>
      </c>
      <c r="BK1249" s="228">
        <f>ROUND(I1249*H1249,2)</f>
        <v>0</v>
      </c>
      <c r="BL1249" s="17" t="s">
        <v>265</v>
      </c>
      <c r="BM1249" s="227" t="s">
        <v>1606</v>
      </c>
    </row>
    <row r="1250" s="14" customFormat="1">
      <c r="A1250" s="14"/>
      <c r="B1250" s="240"/>
      <c r="C1250" s="241"/>
      <c r="D1250" s="231" t="s">
        <v>151</v>
      </c>
      <c r="E1250" s="242" t="s">
        <v>1</v>
      </c>
      <c r="F1250" s="243" t="s">
        <v>148</v>
      </c>
      <c r="G1250" s="241"/>
      <c r="H1250" s="244">
        <v>4</v>
      </c>
      <c r="I1250" s="245"/>
      <c r="J1250" s="241"/>
      <c r="K1250" s="241"/>
      <c r="L1250" s="246"/>
      <c r="M1250" s="247"/>
      <c r="N1250" s="248"/>
      <c r="O1250" s="248"/>
      <c r="P1250" s="248"/>
      <c r="Q1250" s="248"/>
      <c r="R1250" s="248"/>
      <c r="S1250" s="248"/>
      <c r="T1250" s="249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50" t="s">
        <v>151</v>
      </c>
      <c r="AU1250" s="250" t="s">
        <v>149</v>
      </c>
      <c r="AV1250" s="14" t="s">
        <v>149</v>
      </c>
      <c r="AW1250" s="14" t="s">
        <v>30</v>
      </c>
      <c r="AX1250" s="14" t="s">
        <v>81</v>
      </c>
      <c r="AY1250" s="250" t="s">
        <v>141</v>
      </c>
    </row>
    <row r="1251" s="2" customFormat="1" ht="24.15" customHeight="1">
      <c r="A1251" s="38"/>
      <c r="B1251" s="39"/>
      <c r="C1251" s="215" t="s">
        <v>1607</v>
      </c>
      <c r="D1251" s="215" t="s">
        <v>144</v>
      </c>
      <c r="E1251" s="216" t="s">
        <v>1608</v>
      </c>
      <c r="F1251" s="217" t="s">
        <v>1609</v>
      </c>
      <c r="G1251" s="218" t="s">
        <v>162</v>
      </c>
      <c r="H1251" s="219">
        <v>1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0</v>
      </c>
      <c r="R1251" s="225">
        <f>Q1251*H1251</f>
        <v>0</v>
      </c>
      <c r="S1251" s="225">
        <v>0</v>
      </c>
      <c r="T1251" s="226">
        <f>S1251*H1251</f>
        <v>0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265</v>
      </c>
      <c r="AT1251" s="227" t="s">
        <v>144</v>
      </c>
      <c r="AU1251" s="227" t="s">
        <v>149</v>
      </c>
      <c r="AY1251" s="17" t="s">
        <v>141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149</v>
      </c>
      <c r="BK1251" s="228">
        <f>ROUND(I1251*H1251,2)</f>
        <v>0</v>
      </c>
      <c r="BL1251" s="17" t="s">
        <v>265</v>
      </c>
      <c r="BM1251" s="227" t="s">
        <v>1610</v>
      </c>
    </row>
    <row r="1252" s="2" customFormat="1" ht="24.15" customHeight="1">
      <c r="A1252" s="38"/>
      <c r="B1252" s="39"/>
      <c r="C1252" s="251" t="s">
        <v>1611</v>
      </c>
      <c r="D1252" s="251" t="s">
        <v>154</v>
      </c>
      <c r="E1252" s="252" t="s">
        <v>1612</v>
      </c>
      <c r="F1252" s="253" t="s">
        <v>1613</v>
      </c>
      <c r="G1252" s="254" t="s">
        <v>162</v>
      </c>
      <c r="H1252" s="255">
        <v>1</v>
      </c>
      <c r="I1252" s="256"/>
      <c r="J1252" s="257">
        <f>ROUND(I1252*H1252,2)</f>
        <v>0</v>
      </c>
      <c r="K1252" s="258"/>
      <c r="L1252" s="259"/>
      <c r="M1252" s="260" t="s">
        <v>1</v>
      </c>
      <c r="N1252" s="261" t="s">
        <v>39</v>
      </c>
      <c r="O1252" s="91"/>
      <c r="P1252" s="225">
        <f>O1252*H1252</f>
        <v>0</v>
      </c>
      <c r="Q1252" s="225">
        <v>0.0033500000000000001</v>
      </c>
      <c r="R1252" s="225">
        <f>Q1252*H1252</f>
        <v>0.0033500000000000001</v>
      </c>
      <c r="S1252" s="225">
        <v>0</v>
      </c>
      <c r="T1252" s="226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27" t="s">
        <v>348</v>
      </c>
      <c r="AT1252" s="227" t="s">
        <v>154</v>
      </c>
      <c r="AU1252" s="227" t="s">
        <v>149</v>
      </c>
      <c r="AY1252" s="17" t="s">
        <v>141</v>
      </c>
      <c r="BE1252" s="228">
        <f>IF(N1252="základní",J1252,0)</f>
        <v>0</v>
      </c>
      <c r="BF1252" s="228">
        <f>IF(N1252="snížená",J1252,0)</f>
        <v>0</v>
      </c>
      <c r="BG1252" s="228">
        <f>IF(N1252="zákl. přenesená",J1252,0)</f>
        <v>0</v>
      </c>
      <c r="BH1252" s="228">
        <f>IF(N1252="sníž. přenesená",J1252,0)</f>
        <v>0</v>
      </c>
      <c r="BI1252" s="228">
        <f>IF(N1252="nulová",J1252,0)</f>
        <v>0</v>
      </c>
      <c r="BJ1252" s="17" t="s">
        <v>149</v>
      </c>
      <c r="BK1252" s="228">
        <f>ROUND(I1252*H1252,2)</f>
        <v>0</v>
      </c>
      <c r="BL1252" s="17" t="s">
        <v>265</v>
      </c>
      <c r="BM1252" s="227" t="s">
        <v>1614</v>
      </c>
    </row>
    <row r="1253" s="2" customFormat="1" ht="24.15" customHeight="1">
      <c r="A1253" s="38"/>
      <c r="B1253" s="39"/>
      <c r="C1253" s="215" t="s">
        <v>1615</v>
      </c>
      <c r="D1253" s="215" t="s">
        <v>144</v>
      </c>
      <c r="E1253" s="216" t="s">
        <v>1616</v>
      </c>
      <c r="F1253" s="217" t="s">
        <v>1617</v>
      </c>
      <c r="G1253" s="218" t="s">
        <v>162</v>
      </c>
      <c r="H1253" s="219">
        <v>2</v>
      </c>
      <c r="I1253" s="220"/>
      <c r="J1253" s="221">
        <f>ROUND(I1253*H1253,2)</f>
        <v>0</v>
      </c>
      <c r="K1253" s="222"/>
      <c r="L1253" s="44"/>
      <c r="M1253" s="223" t="s">
        <v>1</v>
      </c>
      <c r="N1253" s="224" t="s">
        <v>39</v>
      </c>
      <c r="O1253" s="91"/>
      <c r="P1253" s="225">
        <f>O1253*H1253</f>
        <v>0</v>
      </c>
      <c r="Q1253" s="225">
        <v>0</v>
      </c>
      <c r="R1253" s="225">
        <f>Q1253*H1253</f>
        <v>0</v>
      </c>
      <c r="S1253" s="225">
        <v>0.17399999999999999</v>
      </c>
      <c r="T1253" s="226">
        <f>S1253*H1253</f>
        <v>0.34799999999999998</v>
      </c>
      <c r="U1253" s="38"/>
      <c r="V1253" s="38"/>
      <c r="W1253" s="38"/>
      <c r="X1253" s="38"/>
      <c r="Y1253" s="38"/>
      <c r="Z1253" s="38"/>
      <c r="AA1253" s="38"/>
      <c r="AB1253" s="38"/>
      <c r="AC1253" s="38"/>
      <c r="AD1253" s="38"/>
      <c r="AE1253" s="38"/>
      <c r="AR1253" s="227" t="s">
        <v>265</v>
      </c>
      <c r="AT1253" s="227" t="s">
        <v>144</v>
      </c>
      <c r="AU1253" s="227" t="s">
        <v>149</v>
      </c>
      <c r="AY1253" s="17" t="s">
        <v>141</v>
      </c>
      <c r="BE1253" s="228">
        <f>IF(N1253="základní",J1253,0)</f>
        <v>0</v>
      </c>
      <c r="BF1253" s="228">
        <f>IF(N1253="snížená",J1253,0)</f>
        <v>0</v>
      </c>
      <c r="BG1253" s="228">
        <f>IF(N1253="zákl. přenesená",J1253,0)</f>
        <v>0</v>
      </c>
      <c r="BH1253" s="228">
        <f>IF(N1253="sníž. přenesená",J1253,0)</f>
        <v>0</v>
      </c>
      <c r="BI1253" s="228">
        <f>IF(N1253="nulová",J1253,0)</f>
        <v>0</v>
      </c>
      <c r="BJ1253" s="17" t="s">
        <v>149</v>
      </c>
      <c r="BK1253" s="228">
        <f>ROUND(I1253*H1253,2)</f>
        <v>0</v>
      </c>
      <c r="BL1253" s="17" t="s">
        <v>265</v>
      </c>
      <c r="BM1253" s="227" t="s">
        <v>1618</v>
      </c>
    </row>
    <row r="1254" s="14" customFormat="1">
      <c r="A1254" s="14"/>
      <c r="B1254" s="240"/>
      <c r="C1254" s="241"/>
      <c r="D1254" s="231" t="s">
        <v>151</v>
      </c>
      <c r="E1254" s="242" t="s">
        <v>1</v>
      </c>
      <c r="F1254" s="243" t="s">
        <v>149</v>
      </c>
      <c r="G1254" s="241"/>
      <c r="H1254" s="244">
        <v>2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151</v>
      </c>
      <c r="AU1254" s="250" t="s">
        <v>149</v>
      </c>
      <c r="AV1254" s="14" t="s">
        <v>149</v>
      </c>
      <c r="AW1254" s="14" t="s">
        <v>30</v>
      </c>
      <c r="AX1254" s="14" t="s">
        <v>81</v>
      </c>
      <c r="AY1254" s="250" t="s">
        <v>141</v>
      </c>
    </row>
    <row r="1255" s="2" customFormat="1" ht="24.15" customHeight="1">
      <c r="A1255" s="38"/>
      <c r="B1255" s="39"/>
      <c r="C1255" s="215" t="s">
        <v>1619</v>
      </c>
      <c r="D1255" s="215" t="s">
        <v>144</v>
      </c>
      <c r="E1255" s="216" t="s">
        <v>1620</v>
      </c>
      <c r="F1255" s="217" t="s">
        <v>1621</v>
      </c>
      <c r="G1255" s="218" t="s">
        <v>162</v>
      </c>
      <c r="H1255" s="219">
        <v>4</v>
      </c>
      <c r="I1255" s="220"/>
      <c r="J1255" s="221">
        <f>ROUND(I1255*H1255,2)</f>
        <v>0</v>
      </c>
      <c r="K1255" s="222"/>
      <c r="L1255" s="44"/>
      <c r="M1255" s="223" t="s">
        <v>1</v>
      </c>
      <c r="N1255" s="224" t="s">
        <v>39</v>
      </c>
      <c r="O1255" s="91"/>
      <c r="P1255" s="225">
        <f>O1255*H1255</f>
        <v>0</v>
      </c>
      <c r="Q1255" s="225">
        <v>0</v>
      </c>
      <c r="R1255" s="225">
        <f>Q1255*H1255</f>
        <v>0</v>
      </c>
      <c r="S1255" s="225">
        <v>0.088099999999999998</v>
      </c>
      <c r="T1255" s="226">
        <f>S1255*H1255</f>
        <v>0.35239999999999999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265</v>
      </c>
      <c r="AT1255" s="227" t="s">
        <v>144</v>
      </c>
      <c r="AU1255" s="227" t="s">
        <v>149</v>
      </c>
      <c r="AY1255" s="17" t="s">
        <v>141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149</v>
      </c>
      <c r="BK1255" s="228">
        <f>ROUND(I1255*H1255,2)</f>
        <v>0</v>
      </c>
      <c r="BL1255" s="17" t="s">
        <v>265</v>
      </c>
      <c r="BM1255" s="227" t="s">
        <v>1622</v>
      </c>
    </row>
    <row r="1256" s="13" customFormat="1">
      <c r="A1256" s="13"/>
      <c r="B1256" s="229"/>
      <c r="C1256" s="230"/>
      <c r="D1256" s="231" t="s">
        <v>151</v>
      </c>
      <c r="E1256" s="232" t="s">
        <v>1</v>
      </c>
      <c r="F1256" s="233" t="s">
        <v>1623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151</v>
      </c>
      <c r="AU1256" s="239" t="s">
        <v>149</v>
      </c>
      <c r="AV1256" s="13" t="s">
        <v>81</v>
      </c>
      <c r="AW1256" s="13" t="s">
        <v>30</v>
      </c>
      <c r="AX1256" s="13" t="s">
        <v>73</v>
      </c>
      <c r="AY1256" s="239" t="s">
        <v>141</v>
      </c>
    </row>
    <row r="1257" s="14" customFormat="1">
      <c r="A1257" s="14"/>
      <c r="B1257" s="240"/>
      <c r="C1257" s="241"/>
      <c r="D1257" s="231" t="s">
        <v>151</v>
      </c>
      <c r="E1257" s="242" t="s">
        <v>1</v>
      </c>
      <c r="F1257" s="243" t="s">
        <v>149</v>
      </c>
      <c r="G1257" s="241"/>
      <c r="H1257" s="244">
        <v>2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151</v>
      </c>
      <c r="AU1257" s="250" t="s">
        <v>149</v>
      </c>
      <c r="AV1257" s="14" t="s">
        <v>149</v>
      </c>
      <c r="AW1257" s="14" t="s">
        <v>30</v>
      </c>
      <c r="AX1257" s="14" t="s">
        <v>73</v>
      </c>
      <c r="AY1257" s="250" t="s">
        <v>141</v>
      </c>
    </row>
    <row r="1258" s="13" customFormat="1">
      <c r="A1258" s="13"/>
      <c r="B1258" s="229"/>
      <c r="C1258" s="230"/>
      <c r="D1258" s="231" t="s">
        <v>151</v>
      </c>
      <c r="E1258" s="232" t="s">
        <v>1</v>
      </c>
      <c r="F1258" s="233" t="s">
        <v>1624</v>
      </c>
      <c r="G1258" s="230"/>
      <c r="H1258" s="232" t="s">
        <v>1</v>
      </c>
      <c r="I1258" s="234"/>
      <c r="J1258" s="230"/>
      <c r="K1258" s="230"/>
      <c r="L1258" s="235"/>
      <c r="M1258" s="236"/>
      <c r="N1258" s="237"/>
      <c r="O1258" s="237"/>
      <c r="P1258" s="237"/>
      <c r="Q1258" s="237"/>
      <c r="R1258" s="237"/>
      <c r="S1258" s="237"/>
      <c r="T1258" s="238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9" t="s">
        <v>151</v>
      </c>
      <c r="AU1258" s="239" t="s">
        <v>149</v>
      </c>
      <c r="AV1258" s="13" t="s">
        <v>81</v>
      </c>
      <c r="AW1258" s="13" t="s">
        <v>30</v>
      </c>
      <c r="AX1258" s="13" t="s">
        <v>73</v>
      </c>
      <c r="AY1258" s="239" t="s">
        <v>141</v>
      </c>
    </row>
    <row r="1259" s="14" customFormat="1">
      <c r="A1259" s="14"/>
      <c r="B1259" s="240"/>
      <c r="C1259" s="241"/>
      <c r="D1259" s="231" t="s">
        <v>151</v>
      </c>
      <c r="E1259" s="242" t="s">
        <v>1</v>
      </c>
      <c r="F1259" s="243" t="s">
        <v>149</v>
      </c>
      <c r="G1259" s="241"/>
      <c r="H1259" s="244">
        <v>2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151</v>
      </c>
      <c r="AU1259" s="250" t="s">
        <v>149</v>
      </c>
      <c r="AV1259" s="14" t="s">
        <v>149</v>
      </c>
      <c r="AW1259" s="14" t="s">
        <v>30</v>
      </c>
      <c r="AX1259" s="14" t="s">
        <v>73</v>
      </c>
      <c r="AY1259" s="250" t="s">
        <v>141</v>
      </c>
    </row>
    <row r="1260" s="15" customFormat="1">
      <c r="A1260" s="15"/>
      <c r="B1260" s="262"/>
      <c r="C1260" s="263"/>
      <c r="D1260" s="231" t="s">
        <v>151</v>
      </c>
      <c r="E1260" s="264" t="s">
        <v>1</v>
      </c>
      <c r="F1260" s="265" t="s">
        <v>173</v>
      </c>
      <c r="G1260" s="263"/>
      <c r="H1260" s="266">
        <v>4</v>
      </c>
      <c r="I1260" s="267"/>
      <c r="J1260" s="263"/>
      <c r="K1260" s="263"/>
      <c r="L1260" s="268"/>
      <c r="M1260" s="269"/>
      <c r="N1260" s="270"/>
      <c r="O1260" s="270"/>
      <c r="P1260" s="270"/>
      <c r="Q1260" s="270"/>
      <c r="R1260" s="270"/>
      <c r="S1260" s="270"/>
      <c r="T1260" s="271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15"/>
      <c r="AT1260" s="272" t="s">
        <v>151</v>
      </c>
      <c r="AU1260" s="272" t="s">
        <v>149</v>
      </c>
      <c r="AV1260" s="15" t="s">
        <v>148</v>
      </c>
      <c r="AW1260" s="15" t="s">
        <v>30</v>
      </c>
      <c r="AX1260" s="15" t="s">
        <v>81</v>
      </c>
      <c r="AY1260" s="272" t="s">
        <v>141</v>
      </c>
    </row>
    <row r="1261" s="2" customFormat="1" ht="24.15" customHeight="1">
      <c r="A1261" s="38"/>
      <c r="B1261" s="39"/>
      <c r="C1261" s="215" t="s">
        <v>1625</v>
      </c>
      <c r="D1261" s="215" t="s">
        <v>144</v>
      </c>
      <c r="E1261" s="216" t="s">
        <v>1626</v>
      </c>
      <c r="F1261" s="217" t="s">
        <v>1627</v>
      </c>
      <c r="G1261" s="218" t="s">
        <v>147</v>
      </c>
      <c r="H1261" s="219">
        <v>0.042999999999999997</v>
      </c>
      <c r="I1261" s="220"/>
      <c r="J1261" s="221">
        <f>ROUND(I1261*H1261,2)</f>
        <v>0</v>
      </c>
      <c r="K1261" s="222"/>
      <c r="L1261" s="44"/>
      <c r="M1261" s="223" t="s">
        <v>1</v>
      </c>
      <c r="N1261" s="224" t="s">
        <v>39</v>
      </c>
      <c r="O1261" s="91"/>
      <c r="P1261" s="225">
        <f>O1261*H1261</f>
        <v>0</v>
      </c>
      <c r="Q1261" s="225">
        <v>0</v>
      </c>
      <c r="R1261" s="225">
        <f>Q1261*H1261</f>
        <v>0</v>
      </c>
      <c r="S1261" s="225">
        <v>0</v>
      </c>
      <c r="T1261" s="226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27" t="s">
        <v>265</v>
      </c>
      <c r="AT1261" s="227" t="s">
        <v>144</v>
      </c>
      <c r="AU1261" s="227" t="s">
        <v>149</v>
      </c>
      <c r="AY1261" s="17" t="s">
        <v>141</v>
      </c>
      <c r="BE1261" s="228">
        <f>IF(N1261="základní",J1261,0)</f>
        <v>0</v>
      </c>
      <c r="BF1261" s="228">
        <f>IF(N1261="snížená",J1261,0)</f>
        <v>0</v>
      </c>
      <c r="BG1261" s="228">
        <f>IF(N1261="zákl. přenesená",J1261,0)</f>
        <v>0</v>
      </c>
      <c r="BH1261" s="228">
        <f>IF(N1261="sníž. přenesená",J1261,0)</f>
        <v>0</v>
      </c>
      <c r="BI1261" s="228">
        <f>IF(N1261="nulová",J1261,0)</f>
        <v>0</v>
      </c>
      <c r="BJ1261" s="17" t="s">
        <v>149</v>
      </c>
      <c r="BK1261" s="228">
        <f>ROUND(I1261*H1261,2)</f>
        <v>0</v>
      </c>
      <c r="BL1261" s="17" t="s">
        <v>265</v>
      </c>
      <c r="BM1261" s="227" t="s">
        <v>1628</v>
      </c>
    </row>
    <row r="1262" s="2" customFormat="1" ht="33" customHeight="1">
      <c r="A1262" s="38"/>
      <c r="B1262" s="39"/>
      <c r="C1262" s="215" t="s">
        <v>1629</v>
      </c>
      <c r="D1262" s="215" t="s">
        <v>144</v>
      </c>
      <c r="E1262" s="216" t="s">
        <v>1630</v>
      </c>
      <c r="F1262" s="217" t="s">
        <v>1631</v>
      </c>
      <c r="G1262" s="218" t="s">
        <v>147</v>
      </c>
      <c r="H1262" s="219">
        <v>0.085999999999999993</v>
      </c>
      <c r="I1262" s="220"/>
      <c r="J1262" s="221">
        <f>ROUND(I1262*H1262,2)</f>
        <v>0</v>
      </c>
      <c r="K1262" s="222"/>
      <c r="L1262" s="44"/>
      <c r="M1262" s="223" t="s">
        <v>1</v>
      </c>
      <c r="N1262" s="224" t="s">
        <v>39</v>
      </c>
      <c r="O1262" s="91"/>
      <c r="P1262" s="225">
        <f>O1262*H1262</f>
        <v>0</v>
      </c>
      <c r="Q1262" s="225">
        <v>0</v>
      </c>
      <c r="R1262" s="225">
        <f>Q1262*H1262</f>
        <v>0</v>
      </c>
      <c r="S1262" s="225">
        <v>0</v>
      </c>
      <c r="T1262" s="226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27" t="s">
        <v>265</v>
      </c>
      <c r="AT1262" s="227" t="s">
        <v>144</v>
      </c>
      <c r="AU1262" s="227" t="s">
        <v>149</v>
      </c>
      <c r="AY1262" s="17" t="s">
        <v>141</v>
      </c>
      <c r="BE1262" s="228">
        <f>IF(N1262="základní",J1262,0)</f>
        <v>0</v>
      </c>
      <c r="BF1262" s="228">
        <f>IF(N1262="snížená",J1262,0)</f>
        <v>0</v>
      </c>
      <c r="BG1262" s="228">
        <f>IF(N1262="zákl. přenesená",J1262,0)</f>
        <v>0</v>
      </c>
      <c r="BH1262" s="228">
        <f>IF(N1262="sníž. přenesená",J1262,0)</f>
        <v>0</v>
      </c>
      <c r="BI1262" s="228">
        <f>IF(N1262="nulová",J1262,0)</f>
        <v>0</v>
      </c>
      <c r="BJ1262" s="17" t="s">
        <v>149</v>
      </c>
      <c r="BK1262" s="228">
        <f>ROUND(I1262*H1262,2)</f>
        <v>0</v>
      </c>
      <c r="BL1262" s="17" t="s">
        <v>265</v>
      </c>
      <c r="BM1262" s="227" t="s">
        <v>1632</v>
      </c>
    </row>
    <row r="1263" s="14" customFormat="1">
      <c r="A1263" s="14"/>
      <c r="B1263" s="240"/>
      <c r="C1263" s="241"/>
      <c r="D1263" s="231" t="s">
        <v>151</v>
      </c>
      <c r="E1263" s="241"/>
      <c r="F1263" s="243" t="s">
        <v>1633</v>
      </c>
      <c r="G1263" s="241"/>
      <c r="H1263" s="244">
        <v>0.085999999999999993</v>
      </c>
      <c r="I1263" s="245"/>
      <c r="J1263" s="241"/>
      <c r="K1263" s="241"/>
      <c r="L1263" s="246"/>
      <c r="M1263" s="247"/>
      <c r="N1263" s="248"/>
      <c r="O1263" s="248"/>
      <c r="P1263" s="248"/>
      <c r="Q1263" s="248"/>
      <c r="R1263" s="248"/>
      <c r="S1263" s="248"/>
      <c r="T1263" s="249"/>
      <c r="U1263" s="14"/>
      <c r="V1263" s="14"/>
      <c r="W1263" s="14"/>
      <c r="X1263" s="14"/>
      <c r="Y1263" s="14"/>
      <c r="Z1263" s="14"/>
      <c r="AA1263" s="14"/>
      <c r="AB1263" s="14"/>
      <c r="AC1263" s="14"/>
      <c r="AD1263" s="14"/>
      <c r="AE1263" s="14"/>
      <c r="AT1263" s="250" t="s">
        <v>151</v>
      </c>
      <c r="AU1263" s="250" t="s">
        <v>149</v>
      </c>
      <c r="AV1263" s="14" t="s">
        <v>149</v>
      </c>
      <c r="AW1263" s="14" t="s">
        <v>4</v>
      </c>
      <c r="AX1263" s="14" t="s">
        <v>81</v>
      </c>
      <c r="AY1263" s="250" t="s">
        <v>141</v>
      </c>
    </row>
    <row r="1264" s="12" customFormat="1" ht="22.8" customHeight="1">
      <c r="A1264" s="12"/>
      <c r="B1264" s="199"/>
      <c r="C1264" s="200"/>
      <c r="D1264" s="201" t="s">
        <v>72</v>
      </c>
      <c r="E1264" s="213" t="s">
        <v>1634</v>
      </c>
      <c r="F1264" s="213" t="s">
        <v>1635</v>
      </c>
      <c r="G1264" s="200"/>
      <c r="H1264" s="200"/>
      <c r="I1264" s="203"/>
      <c r="J1264" s="214">
        <f>BK1264</f>
        <v>0</v>
      </c>
      <c r="K1264" s="200"/>
      <c r="L1264" s="205"/>
      <c r="M1264" s="206"/>
      <c r="N1264" s="207"/>
      <c r="O1264" s="207"/>
      <c r="P1264" s="208">
        <f>SUM(P1265:P1273)</f>
        <v>0</v>
      </c>
      <c r="Q1264" s="207"/>
      <c r="R1264" s="208">
        <f>SUM(R1265:R1273)</f>
        <v>0</v>
      </c>
      <c r="S1264" s="207"/>
      <c r="T1264" s="209">
        <f>SUM(T1265:T1273)</f>
        <v>0.016799999999999999</v>
      </c>
      <c r="U1264" s="12"/>
      <c r="V1264" s="12"/>
      <c r="W1264" s="12"/>
      <c r="X1264" s="12"/>
      <c r="Y1264" s="12"/>
      <c r="Z1264" s="12"/>
      <c r="AA1264" s="12"/>
      <c r="AB1264" s="12"/>
      <c r="AC1264" s="12"/>
      <c r="AD1264" s="12"/>
      <c r="AE1264" s="12"/>
      <c r="AR1264" s="210" t="s">
        <v>149</v>
      </c>
      <c r="AT1264" s="211" t="s">
        <v>72</v>
      </c>
      <c r="AU1264" s="211" t="s">
        <v>81</v>
      </c>
      <c r="AY1264" s="210" t="s">
        <v>141</v>
      </c>
      <c r="BK1264" s="212">
        <f>SUM(BK1265:BK1273)</f>
        <v>0</v>
      </c>
    </row>
    <row r="1265" s="2" customFormat="1" ht="24.15" customHeight="1">
      <c r="A1265" s="38"/>
      <c r="B1265" s="39"/>
      <c r="C1265" s="215" t="s">
        <v>1636</v>
      </c>
      <c r="D1265" s="215" t="s">
        <v>144</v>
      </c>
      <c r="E1265" s="216" t="s">
        <v>1637</v>
      </c>
      <c r="F1265" s="217" t="s">
        <v>1638</v>
      </c>
      <c r="G1265" s="218" t="s">
        <v>162</v>
      </c>
      <c r="H1265" s="219">
        <v>2</v>
      </c>
      <c r="I1265" s="220"/>
      <c r="J1265" s="221">
        <f>ROUND(I1265*H1265,2)</f>
        <v>0</v>
      </c>
      <c r="K1265" s="222"/>
      <c r="L1265" s="44"/>
      <c r="M1265" s="223" t="s">
        <v>1</v>
      </c>
      <c r="N1265" s="224" t="s">
        <v>39</v>
      </c>
      <c r="O1265" s="91"/>
      <c r="P1265" s="225">
        <f>O1265*H1265</f>
        <v>0</v>
      </c>
      <c r="Q1265" s="225">
        <v>0</v>
      </c>
      <c r="R1265" s="225">
        <f>Q1265*H1265</f>
        <v>0</v>
      </c>
      <c r="S1265" s="225">
        <v>0.00040000000000000002</v>
      </c>
      <c r="T1265" s="226">
        <f>S1265*H1265</f>
        <v>0.00080000000000000004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27" t="s">
        <v>265</v>
      </c>
      <c r="AT1265" s="227" t="s">
        <v>144</v>
      </c>
      <c r="AU1265" s="227" t="s">
        <v>149</v>
      </c>
      <c r="AY1265" s="17" t="s">
        <v>141</v>
      </c>
      <c r="BE1265" s="228">
        <f>IF(N1265="základní",J1265,0)</f>
        <v>0</v>
      </c>
      <c r="BF1265" s="228">
        <f>IF(N1265="snížená",J1265,0)</f>
        <v>0</v>
      </c>
      <c r="BG1265" s="228">
        <f>IF(N1265="zákl. přenesená",J1265,0)</f>
        <v>0</v>
      </c>
      <c r="BH1265" s="228">
        <f>IF(N1265="sníž. přenesená",J1265,0)</f>
        <v>0</v>
      </c>
      <c r="BI1265" s="228">
        <f>IF(N1265="nulová",J1265,0)</f>
        <v>0</v>
      </c>
      <c r="BJ1265" s="17" t="s">
        <v>149</v>
      </c>
      <c r="BK1265" s="228">
        <f>ROUND(I1265*H1265,2)</f>
        <v>0</v>
      </c>
      <c r="BL1265" s="17" t="s">
        <v>265</v>
      </c>
      <c r="BM1265" s="227" t="s">
        <v>1639</v>
      </c>
    </row>
    <row r="1266" s="13" customFormat="1">
      <c r="A1266" s="13"/>
      <c r="B1266" s="229"/>
      <c r="C1266" s="230"/>
      <c r="D1266" s="231" t="s">
        <v>151</v>
      </c>
      <c r="E1266" s="232" t="s">
        <v>1</v>
      </c>
      <c r="F1266" s="233" t="s">
        <v>1640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151</v>
      </c>
      <c r="AU1266" s="239" t="s">
        <v>149</v>
      </c>
      <c r="AV1266" s="13" t="s">
        <v>81</v>
      </c>
      <c r="AW1266" s="13" t="s">
        <v>30</v>
      </c>
      <c r="AX1266" s="13" t="s">
        <v>73</v>
      </c>
      <c r="AY1266" s="239" t="s">
        <v>141</v>
      </c>
    </row>
    <row r="1267" s="14" customFormat="1">
      <c r="A1267" s="14"/>
      <c r="B1267" s="240"/>
      <c r="C1267" s="241"/>
      <c r="D1267" s="231" t="s">
        <v>151</v>
      </c>
      <c r="E1267" s="242" t="s">
        <v>1</v>
      </c>
      <c r="F1267" s="243" t="s">
        <v>308</v>
      </c>
      <c r="G1267" s="241"/>
      <c r="H1267" s="244">
        <v>2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151</v>
      </c>
      <c r="AU1267" s="250" t="s">
        <v>149</v>
      </c>
      <c r="AV1267" s="14" t="s">
        <v>149</v>
      </c>
      <c r="AW1267" s="14" t="s">
        <v>30</v>
      </c>
      <c r="AX1267" s="14" t="s">
        <v>81</v>
      </c>
      <c r="AY1267" s="250" t="s">
        <v>141</v>
      </c>
    </row>
    <row r="1268" s="2" customFormat="1" ht="24.15" customHeight="1">
      <c r="A1268" s="38"/>
      <c r="B1268" s="39"/>
      <c r="C1268" s="215" t="s">
        <v>1641</v>
      </c>
      <c r="D1268" s="215" t="s">
        <v>144</v>
      </c>
      <c r="E1268" s="216" t="s">
        <v>1642</v>
      </c>
      <c r="F1268" s="217" t="s">
        <v>1643</v>
      </c>
      <c r="G1268" s="218" t="s">
        <v>1644</v>
      </c>
      <c r="H1268" s="219">
        <v>16</v>
      </c>
      <c r="I1268" s="220"/>
      <c r="J1268" s="221">
        <f>ROUND(I1268*H1268,2)</f>
        <v>0</v>
      </c>
      <c r="K1268" s="222"/>
      <c r="L1268" s="44"/>
      <c r="M1268" s="223" t="s">
        <v>1</v>
      </c>
      <c r="N1268" s="224" t="s">
        <v>39</v>
      </c>
      <c r="O1268" s="91"/>
      <c r="P1268" s="225">
        <f>O1268*H1268</f>
        <v>0</v>
      </c>
      <c r="Q1268" s="225">
        <v>0</v>
      </c>
      <c r="R1268" s="225">
        <f>Q1268*H1268</f>
        <v>0</v>
      </c>
      <c r="S1268" s="225">
        <v>0.001</v>
      </c>
      <c r="T1268" s="226">
        <f>S1268*H1268</f>
        <v>0.016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227" t="s">
        <v>265</v>
      </c>
      <c r="AT1268" s="227" t="s">
        <v>144</v>
      </c>
      <c r="AU1268" s="227" t="s">
        <v>149</v>
      </c>
      <c r="AY1268" s="17" t="s">
        <v>141</v>
      </c>
      <c r="BE1268" s="228">
        <f>IF(N1268="základní",J1268,0)</f>
        <v>0</v>
      </c>
      <c r="BF1268" s="228">
        <f>IF(N1268="snížená",J1268,0)</f>
        <v>0</v>
      </c>
      <c r="BG1268" s="228">
        <f>IF(N1268="zákl. přenesená",J1268,0)</f>
        <v>0</v>
      </c>
      <c r="BH1268" s="228">
        <f>IF(N1268="sníž. přenesená",J1268,0)</f>
        <v>0</v>
      </c>
      <c r="BI1268" s="228">
        <f>IF(N1268="nulová",J1268,0)</f>
        <v>0</v>
      </c>
      <c r="BJ1268" s="17" t="s">
        <v>149</v>
      </c>
      <c r="BK1268" s="228">
        <f>ROUND(I1268*H1268,2)</f>
        <v>0</v>
      </c>
      <c r="BL1268" s="17" t="s">
        <v>265</v>
      </c>
      <c r="BM1268" s="227" t="s">
        <v>1645</v>
      </c>
    </row>
    <row r="1269" s="13" customFormat="1">
      <c r="A1269" s="13"/>
      <c r="B1269" s="229"/>
      <c r="C1269" s="230"/>
      <c r="D1269" s="231" t="s">
        <v>151</v>
      </c>
      <c r="E1269" s="232" t="s">
        <v>1</v>
      </c>
      <c r="F1269" s="233" t="s">
        <v>1646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151</v>
      </c>
      <c r="AU1269" s="239" t="s">
        <v>149</v>
      </c>
      <c r="AV1269" s="13" t="s">
        <v>81</v>
      </c>
      <c r="AW1269" s="13" t="s">
        <v>30</v>
      </c>
      <c r="AX1269" s="13" t="s">
        <v>73</v>
      </c>
      <c r="AY1269" s="239" t="s">
        <v>141</v>
      </c>
    </row>
    <row r="1270" s="14" customFormat="1">
      <c r="A1270" s="14"/>
      <c r="B1270" s="240"/>
      <c r="C1270" s="241"/>
      <c r="D1270" s="231" t="s">
        <v>151</v>
      </c>
      <c r="E1270" s="242" t="s">
        <v>1</v>
      </c>
      <c r="F1270" s="243" t="s">
        <v>259</v>
      </c>
      <c r="G1270" s="241"/>
      <c r="H1270" s="244">
        <v>15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151</v>
      </c>
      <c r="AU1270" s="250" t="s">
        <v>149</v>
      </c>
      <c r="AV1270" s="14" t="s">
        <v>149</v>
      </c>
      <c r="AW1270" s="14" t="s">
        <v>30</v>
      </c>
      <c r="AX1270" s="14" t="s">
        <v>73</v>
      </c>
      <c r="AY1270" s="250" t="s">
        <v>141</v>
      </c>
    </row>
    <row r="1271" s="13" customFormat="1">
      <c r="A1271" s="13"/>
      <c r="B1271" s="229"/>
      <c r="C1271" s="230"/>
      <c r="D1271" s="231" t="s">
        <v>151</v>
      </c>
      <c r="E1271" s="232" t="s">
        <v>1</v>
      </c>
      <c r="F1271" s="233" t="s">
        <v>1647</v>
      </c>
      <c r="G1271" s="230"/>
      <c r="H1271" s="232" t="s">
        <v>1</v>
      </c>
      <c r="I1271" s="234"/>
      <c r="J1271" s="230"/>
      <c r="K1271" s="230"/>
      <c r="L1271" s="235"/>
      <c r="M1271" s="236"/>
      <c r="N1271" s="237"/>
      <c r="O1271" s="237"/>
      <c r="P1271" s="237"/>
      <c r="Q1271" s="237"/>
      <c r="R1271" s="237"/>
      <c r="S1271" s="237"/>
      <c r="T1271" s="23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9" t="s">
        <v>151</v>
      </c>
      <c r="AU1271" s="239" t="s">
        <v>149</v>
      </c>
      <c r="AV1271" s="13" t="s">
        <v>81</v>
      </c>
      <c r="AW1271" s="13" t="s">
        <v>30</v>
      </c>
      <c r="AX1271" s="13" t="s">
        <v>73</v>
      </c>
      <c r="AY1271" s="239" t="s">
        <v>141</v>
      </c>
    </row>
    <row r="1272" s="14" customFormat="1">
      <c r="A1272" s="14"/>
      <c r="B1272" s="240"/>
      <c r="C1272" s="241"/>
      <c r="D1272" s="231" t="s">
        <v>151</v>
      </c>
      <c r="E1272" s="242" t="s">
        <v>1</v>
      </c>
      <c r="F1272" s="243" t="s">
        <v>81</v>
      </c>
      <c r="G1272" s="241"/>
      <c r="H1272" s="244">
        <v>1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0" t="s">
        <v>151</v>
      </c>
      <c r="AU1272" s="250" t="s">
        <v>149</v>
      </c>
      <c r="AV1272" s="14" t="s">
        <v>149</v>
      </c>
      <c r="AW1272" s="14" t="s">
        <v>30</v>
      </c>
      <c r="AX1272" s="14" t="s">
        <v>73</v>
      </c>
      <c r="AY1272" s="250" t="s">
        <v>141</v>
      </c>
    </row>
    <row r="1273" s="15" customFormat="1">
      <c r="A1273" s="15"/>
      <c r="B1273" s="262"/>
      <c r="C1273" s="263"/>
      <c r="D1273" s="231" t="s">
        <v>151</v>
      </c>
      <c r="E1273" s="264" t="s">
        <v>1</v>
      </c>
      <c r="F1273" s="265" t="s">
        <v>173</v>
      </c>
      <c r="G1273" s="263"/>
      <c r="H1273" s="266">
        <v>16</v>
      </c>
      <c r="I1273" s="267"/>
      <c r="J1273" s="263"/>
      <c r="K1273" s="263"/>
      <c r="L1273" s="268"/>
      <c r="M1273" s="269"/>
      <c r="N1273" s="270"/>
      <c r="O1273" s="270"/>
      <c r="P1273" s="270"/>
      <c r="Q1273" s="270"/>
      <c r="R1273" s="270"/>
      <c r="S1273" s="270"/>
      <c r="T1273" s="271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72" t="s">
        <v>151</v>
      </c>
      <c r="AU1273" s="272" t="s">
        <v>149</v>
      </c>
      <c r="AV1273" s="15" t="s">
        <v>148</v>
      </c>
      <c r="AW1273" s="15" t="s">
        <v>30</v>
      </c>
      <c r="AX1273" s="15" t="s">
        <v>81</v>
      </c>
      <c r="AY1273" s="272" t="s">
        <v>141</v>
      </c>
    </row>
    <row r="1274" s="12" customFormat="1" ht="22.8" customHeight="1">
      <c r="A1274" s="12"/>
      <c r="B1274" s="199"/>
      <c r="C1274" s="200"/>
      <c r="D1274" s="201" t="s">
        <v>72</v>
      </c>
      <c r="E1274" s="213" t="s">
        <v>1648</v>
      </c>
      <c r="F1274" s="213" t="s">
        <v>1649</v>
      </c>
      <c r="G1274" s="200"/>
      <c r="H1274" s="200"/>
      <c r="I1274" s="203"/>
      <c r="J1274" s="214">
        <f>BK1274</f>
        <v>0</v>
      </c>
      <c r="K1274" s="200"/>
      <c r="L1274" s="205"/>
      <c r="M1274" s="206"/>
      <c r="N1274" s="207"/>
      <c r="O1274" s="207"/>
      <c r="P1274" s="208">
        <f>SUM(P1275:P1347)</f>
        <v>0</v>
      </c>
      <c r="Q1274" s="207"/>
      <c r="R1274" s="208">
        <f>SUM(R1275:R1347)</f>
        <v>0.21070886</v>
      </c>
      <c r="S1274" s="207"/>
      <c r="T1274" s="209">
        <f>SUM(T1275:T1347)</f>
        <v>0.29502620000000002</v>
      </c>
      <c r="U1274" s="12"/>
      <c r="V1274" s="12"/>
      <c r="W1274" s="12"/>
      <c r="X1274" s="12"/>
      <c r="Y1274" s="12"/>
      <c r="Z1274" s="12"/>
      <c r="AA1274" s="12"/>
      <c r="AB1274" s="12"/>
      <c r="AC1274" s="12"/>
      <c r="AD1274" s="12"/>
      <c r="AE1274" s="12"/>
      <c r="AR1274" s="210" t="s">
        <v>149</v>
      </c>
      <c r="AT1274" s="211" t="s">
        <v>72</v>
      </c>
      <c r="AU1274" s="211" t="s">
        <v>81</v>
      </c>
      <c r="AY1274" s="210" t="s">
        <v>141</v>
      </c>
      <c r="BK1274" s="212">
        <f>SUM(BK1275:BK1347)</f>
        <v>0</v>
      </c>
    </row>
    <row r="1275" s="2" customFormat="1" ht="16.5" customHeight="1">
      <c r="A1275" s="38"/>
      <c r="B1275" s="39"/>
      <c r="C1275" s="215" t="s">
        <v>1650</v>
      </c>
      <c r="D1275" s="215" t="s">
        <v>144</v>
      </c>
      <c r="E1275" s="216" t="s">
        <v>1651</v>
      </c>
      <c r="F1275" s="217" t="s">
        <v>1652</v>
      </c>
      <c r="G1275" s="218" t="s">
        <v>168</v>
      </c>
      <c r="H1275" s="219">
        <v>4.1630000000000003</v>
      </c>
      <c r="I1275" s="220"/>
      <c r="J1275" s="221">
        <f>ROUND(I1275*H1275,2)</f>
        <v>0</v>
      </c>
      <c r="K1275" s="222"/>
      <c r="L1275" s="44"/>
      <c r="M1275" s="223" t="s">
        <v>1</v>
      </c>
      <c r="N1275" s="224" t="s">
        <v>39</v>
      </c>
      <c r="O1275" s="91"/>
      <c r="P1275" s="225">
        <f>O1275*H1275</f>
        <v>0</v>
      </c>
      <c r="Q1275" s="225">
        <v>0</v>
      </c>
      <c r="R1275" s="225">
        <f>Q1275*H1275</f>
        <v>0</v>
      </c>
      <c r="S1275" s="225">
        <v>0</v>
      </c>
      <c r="T1275" s="226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227" t="s">
        <v>265</v>
      </c>
      <c r="AT1275" s="227" t="s">
        <v>144</v>
      </c>
      <c r="AU1275" s="227" t="s">
        <v>149</v>
      </c>
      <c r="AY1275" s="17" t="s">
        <v>141</v>
      </c>
      <c r="BE1275" s="228">
        <f>IF(N1275="základní",J1275,0)</f>
        <v>0</v>
      </c>
      <c r="BF1275" s="228">
        <f>IF(N1275="snížená",J1275,0)</f>
        <v>0</v>
      </c>
      <c r="BG1275" s="228">
        <f>IF(N1275="zákl. přenesená",J1275,0)</f>
        <v>0</v>
      </c>
      <c r="BH1275" s="228">
        <f>IF(N1275="sníž. přenesená",J1275,0)</f>
        <v>0</v>
      </c>
      <c r="BI1275" s="228">
        <f>IF(N1275="nulová",J1275,0)</f>
        <v>0</v>
      </c>
      <c r="BJ1275" s="17" t="s">
        <v>149</v>
      </c>
      <c r="BK1275" s="228">
        <f>ROUND(I1275*H1275,2)</f>
        <v>0</v>
      </c>
      <c r="BL1275" s="17" t="s">
        <v>265</v>
      </c>
      <c r="BM1275" s="227" t="s">
        <v>1653</v>
      </c>
    </row>
    <row r="1276" s="13" customFormat="1">
      <c r="A1276" s="13"/>
      <c r="B1276" s="229"/>
      <c r="C1276" s="230"/>
      <c r="D1276" s="231" t="s">
        <v>151</v>
      </c>
      <c r="E1276" s="232" t="s">
        <v>1</v>
      </c>
      <c r="F1276" s="233" t="s">
        <v>227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151</v>
      </c>
      <c r="AU1276" s="239" t="s">
        <v>149</v>
      </c>
      <c r="AV1276" s="13" t="s">
        <v>81</v>
      </c>
      <c r="AW1276" s="13" t="s">
        <v>30</v>
      </c>
      <c r="AX1276" s="13" t="s">
        <v>73</v>
      </c>
      <c r="AY1276" s="239" t="s">
        <v>141</v>
      </c>
    </row>
    <row r="1277" s="14" customFormat="1">
      <c r="A1277" s="14"/>
      <c r="B1277" s="240"/>
      <c r="C1277" s="241"/>
      <c r="D1277" s="231" t="s">
        <v>151</v>
      </c>
      <c r="E1277" s="242" t="s">
        <v>1</v>
      </c>
      <c r="F1277" s="243" t="s">
        <v>193</v>
      </c>
      <c r="G1277" s="241"/>
      <c r="H1277" s="244">
        <v>1.1220000000000001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151</v>
      </c>
      <c r="AU1277" s="250" t="s">
        <v>149</v>
      </c>
      <c r="AV1277" s="14" t="s">
        <v>149</v>
      </c>
      <c r="AW1277" s="14" t="s">
        <v>30</v>
      </c>
      <c r="AX1277" s="14" t="s">
        <v>73</v>
      </c>
      <c r="AY1277" s="250" t="s">
        <v>141</v>
      </c>
    </row>
    <row r="1278" s="13" customFormat="1">
      <c r="A1278" s="13"/>
      <c r="B1278" s="229"/>
      <c r="C1278" s="230"/>
      <c r="D1278" s="231" t="s">
        <v>151</v>
      </c>
      <c r="E1278" s="232" t="s">
        <v>1</v>
      </c>
      <c r="F1278" s="233" t="s">
        <v>229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151</v>
      </c>
      <c r="AU1278" s="239" t="s">
        <v>149</v>
      </c>
      <c r="AV1278" s="13" t="s">
        <v>81</v>
      </c>
      <c r="AW1278" s="13" t="s">
        <v>30</v>
      </c>
      <c r="AX1278" s="13" t="s">
        <v>73</v>
      </c>
      <c r="AY1278" s="239" t="s">
        <v>141</v>
      </c>
    </row>
    <row r="1279" s="14" customFormat="1">
      <c r="A1279" s="14"/>
      <c r="B1279" s="240"/>
      <c r="C1279" s="241"/>
      <c r="D1279" s="231" t="s">
        <v>151</v>
      </c>
      <c r="E1279" s="242" t="s">
        <v>1</v>
      </c>
      <c r="F1279" s="243" t="s">
        <v>195</v>
      </c>
      <c r="G1279" s="241"/>
      <c r="H1279" s="244">
        <v>3.0409999999999999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151</v>
      </c>
      <c r="AU1279" s="250" t="s">
        <v>149</v>
      </c>
      <c r="AV1279" s="14" t="s">
        <v>149</v>
      </c>
      <c r="AW1279" s="14" t="s">
        <v>30</v>
      </c>
      <c r="AX1279" s="14" t="s">
        <v>73</v>
      </c>
      <c r="AY1279" s="250" t="s">
        <v>141</v>
      </c>
    </row>
    <row r="1280" s="15" customFormat="1">
      <c r="A1280" s="15"/>
      <c r="B1280" s="262"/>
      <c r="C1280" s="263"/>
      <c r="D1280" s="231" t="s">
        <v>151</v>
      </c>
      <c r="E1280" s="264" t="s">
        <v>1</v>
      </c>
      <c r="F1280" s="265" t="s">
        <v>173</v>
      </c>
      <c r="G1280" s="263"/>
      <c r="H1280" s="266">
        <v>4.1630000000000003</v>
      </c>
      <c r="I1280" s="267"/>
      <c r="J1280" s="263"/>
      <c r="K1280" s="263"/>
      <c r="L1280" s="268"/>
      <c r="M1280" s="269"/>
      <c r="N1280" s="270"/>
      <c r="O1280" s="270"/>
      <c r="P1280" s="270"/>
      <c r="Q1280" s="270"/>
      <c r="R1280" s="270"/>
      <c r="S1280" s="270"/>
      <c r="T1280" s="271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72" t="s">
        <v>151</v>
      </c>
      <c r="AU1280" s="272" t="s">
        <v>149</v>
      </c>
      <c r="AV1280" s="15" t="s">
        <v>148</v>
      </c>
      <c r="AW1280" s="15" t="s">
        <v>30</v>
      </c>
      <c r="AX1280" s="15" t="s">
        <v>81</v>
      </c>
      <c r="AY1280" s="272" t="s">
        <v>141</v>
      </c>
    </row>
    <row r="1281" s="2" customFormat="1" ht="16.5" customHeight="1">
      <c r="A1281" s="38"/>
      <c r="B1281" s="39"/>
      <c r="C1281" s="215" t="s">
        <v>1654</v>
      </c>
      <c r="D1281" s="215" t="s">
        <v>144</v>
      </c>
      <c r="E1281" s="216" t="s">
        <v>1655</v>
      </c>
      <c r="F1281" s="217" t="s">
        <v>1656</v>
      </c>
      <c r="G1281" s="218" t="s">
        <v>168</v>
      </c>
      <c r="H1281" s="219">
        <v>4.1630000000000003</v>
      </c>
      <c r="I1281" s="220"/>
      <c r="J1281" s="221">
        <f>ROUND(I1281*H1281,2)</f>
        <v>0</v>
      </c>
      <c r="K1281" s="222"/>
      <c r="L1281" s="44"/>
      <c r="M1281" s="223" t="s">
        <v>1</v>
      </c>
      <c r="N1281" s="224" t="s">
        <v>39</v>
      </c>
      <c r="O1281" s="91"/>
      <c r="P1281" s="225">
        <f>O1281*H1281</f>
        <v>0</v>
      </c>
      <c r="Q1281" s="225">
        <v>0.00029999999999999997</v>
      </c>
      <c r="R1281" s="225">
        <f>Q1281*H1281</f>
        <v>0.0012489000000000001</v>
      </c>
      <c r="S1281" s="225">
        <v>0</v>
      </c>
      <c r="T1281" s="226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265</v>
      </c>
      <c r="AT1281" s="227" t="s">
        <v>144</v>
      </c>
      <c r="AU1281" s="227" t="s">
        <v>149</v>
      </c>
      <c r="AY1281" s="17" t="s">
        <v>141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149</v>
      </c>
      <c r="BK1281" s="228">
        <f>ROUND(I1281*H1281,2)</f>
        <v>0</v>
      </c>
      <c r="BL1281" s="17" t="s">
        <v>265</v>
      </c>
      <c r="BM1281" s="227" t="s">
        <v>1657</v>
      </c>
    </row>
    <row r="1282" s="13" customFormat="1">
      <c r="A1282" s="13"/>
      <c r="B1282" s="229"/>
      <c r="C1282" s="230"/>
      <c r="D1282" s="231" t="s">
        <v>151</v>
      </c>
      <c r="E1282" s="232" t="s">
        <v>1</v>
      </c>
      <c r="F1282" s="233" t="s">
        <v>227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151</v>
      </c>
      <c r="AU1282" s="239" t="s">
        <v>149</v>
      </c>
      <c r="AV1282" s="13" t="s">
        <v>81</v>
      </c>
      <c r="AW1282" s="13" t="s">
        <v>30</v>
      </c>
      <c r="AX1282" s="13" t="s">
        <v>73</v>
      </c>
      <c r="AY1282" s="239" t="s">
        <v>141</v>
      </c>
    </row>
    <row r="1283" s="14" customFormat="1">
      <c r="A1283" s="14"/>
      <c r="B1283" s="240"/>
      <c r="C1283" s="241"/>
      <c r="D1283" s="231" t="s">
        <v>151</v>
      </c>
      <c r="E1283" s="242" t="s">
        <v>1</v>
      </c>
      <c r="F1283" s="243" t="s">
        <v>193</v>
      </c>
      <c r="G1283" s="241"/>
      <c r="H1283" s="244">
        <v>1.1220000000000001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0" t="s">
        <v>151</v>
      </c>
      <c r="AU1283" s="250" t="s">
        <v>149</v>
      </c>
      <c r="AV1283" s="14" t="s">
        <v>149</v>
      </c>
      <c r="AW1283" s="14" t="s">
        <v>30</v>
      </c>
      <c r="AX1283" s="14" t="s">
        <v>73</v>
      </c>
      <c r="AY1283" s="250" t="s">
        <v>141</v>
      </c>
    </row>
    <row r="1284" s="13" customFormat="1">
      <c r="A1284" s="13"/>
      <c r="B1284" s="229"/>
      <c r="C1284" s="230"/>
      <c r="D1284" s="231" t="s">
        <v>151</v>
      </c>
      <c r="E1284" s="232" t="s">
        <v>1</v>
      </c>
      <c r="F1284" s="233" t="s">
        <v>229</v>
      </c>
      <c r="G1284" s="230"/>
      <c r="H1284" s="232" t="s">
        <v>1</v>
      </c>
      <c r="I1284" s="234"/>
      <c r="J1284" s="230"/>
      <c r="K1284" s="230"/>
      <c r="L1284" s="235"/>
      <c r="M1284" s="236"/>
      <c r="N1284" s="237"/>
      <c r="O1284" s="237"/>
      <c r="P1284" s="237"/>
      <c r="Q1284" s="237"/>
      <c r="R1284" s="237"/>
      <c r="S1284" s="237"/>
      <c r="T1284" s="23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9" t="s">
        <v>151</v>
      </c>
      <c r="AU1284" s="239" t="s">
        <v>149</v>
      </c>
      <c r="AV1284" s="13" t="s">
        <v>81</v>
      </c>
      <c r="AW1284" s="13" t="s">
        <v>30</v>
      </c>
      <c r="AX1284" s="13" t="s">
        <v>73</v>
      </c>
      <c r="AY1284" s="239" t="s">
        <v>141</v>
      </c>
    </row>
    <row r="1285" s="14" customFormat="1">
      <c r="A1285" s="14"/>
      <c r="B1285" s="240"/>
      <c r="C1285" s="241"/>
      <c r="D1285" s="231" t="s">
        <v>151</v>
      </c>
      <c r="E1285" s="242" t="s">
        <v>1</v>
      </c>
      <c r="F1285" s="243" t="s">
        <v>195</v>
      </c>
      <c r="G1285" s="241"/>
      <c r="H1285" s="244">
        <v>3.0409999999999999</v>
      </c>
      <c r="I1285" s="245"/>
      <c r="J1285" s="241"/>
      <c r="K1285" s="241"/>
      <c r="L1285" s="246"/>
      <c r="M1285" s="247"/>
      <c r="N1285" s="248"/>
      <c r="O1285" s="248"/>
      <c r="P1285" s="248"/>
      <c r="Q1285" s="248"/>
      <c r="R1285" s="248"/>
      <c r="S1285" s="248"/>
      <c r="T1285" s="24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0" t="s">
        <v>151</v>
      </c>
      <c r="AU1285" s="250" t="s">
        <v>149</v>
      </c>
      <c r="AV1285" s="14" t="s">
        <v>149</v>
      </c>
      <c r="AW1285" s="14" t="s">
        <v>30</v>
      </c>
      <c r="AX1285" s="14" t="s">
        <v>73</v>
      </c>
      <c r="AY1285" s="250" t="s">
        <v>141</v>
      </c>
    </row>
    <row r="1286" s="15" customFormat="1">
      <c r="A1286" s="15"/>
      <c r="B1286" s="262"/>
      <c r="C1286" s="263"/>
      <c r="D1286" s="231" t="s">
        <v>151</v>
      </c>
      <c r="E1286" s="264" t="s">
        <v>1</v>
      </c>
      <c r="F1286" s="265" t="s">
        <v>173</v>
      </c>
      <c r="G1286" s="263"/>
      <c r="H1286" s="266">
        <v>4.1630000000000003</v>
      </c>
      <c r="I1286" s="267"/>
      <c r="J1286" s="263"/>
      <c r="K1286" s="263"/>
      <c r="L1286" s="268"/>
      <c r="M1286" s="269"/>
      <c r="N1286" s="270"/>
      <c r="O1286" s="270"/>
      <c r="P1286" s="270"/>
      <c r="Q1286" s="270"/>
      <c r="R1286" s="270"/>
      <c r="S1286" s="270"/>
      <c r="T1286" s="271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72" t="s">
        <v>151</v>
      </c>
      <c r="AU1286" s="272" t="s">
        <v>149</v>
      </c>
      <c r="AV1286" s="15" t="s">
        <v>148</v>
      </c>
      <c r="AW1286" s="15" t="s">
        <v>30</v>
      </c>
      <c r="AX1286" s="15" t="s">
        <v>81</v>
      </c>
      <c r="AY1286" s="272" t="s">
        <v>141</v>
      </c>
    </row>
    <row r="1287" s="2" customFormat="1" ht="24.15" customHeight="1">
      <c r="A1287" s="38"/>
      <c r="B1287" s="39"/>
      <c r="C1287" s="215" t="s">
        <v>1658</v>
      </c>
      <c r="D1287" s="215" t="s">
        <v>144</v>
      </c>
      <c r="E1287" s="216" t="s">
        <v>1659</v>
      </c>
      <c r="F1287" s="217" t="s">
        <v>1660</v>
      </c>
      <c r="G1287" s="218" t="s">
        <v>168</v>
      </c>
      <c r="H1287" s="219">
        <v>4.1630000000000003</v>
      </c>
      <c r="I1287" s="220"/>
      <c r="J1287" s="221">
        <f>ROUND(I1287*H1287,2)</f>
        <v>0</v>
      </c>
      <c r="K1287" s="222"/>
      <c r="L1287" s="44"/>
      <c r="M1287" s="223" t="s">
        <v>1</v>
      </c>
      <c r="N1287" s="224" t="s">
        <v>39</v>
      </c>
      <c r="O1287" s="91"/>
      <c r="P1287" s="225">
        <f>O1287*H1287</f>
        <v>0</v>
      </c>
      <c r="Q1287" s="225">
        <v>0.0075799999999999999</v>
      </c>
      <c r="R1287" s="225">
        <f>Q1287*H1287</f>
        <v>0.03155554</v>
      </c>
      <c r="S1287" s="225">
        <v>0</v>
      </c>
      <c r="T1287" s="226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27" t="s">
        <v>265</v>
      </c>
      <c r="AT1287" s="227" t="s">
        <v>144</v>
      </c>
      <c r="AU1287" s="227" t="s">
        <v>149</v>
      </c>
      <c r="AY1287" s="17" t="s">
        <v>141</v>
      </c>
      <c r="BE1287" s="228">
        <f>IF(N1287="základní",J1287,0)</f>
        <v>0</v>
      </c>
      <c r="BF1287" s="228">
        <f>IF(N1287="snížená",J1287,0)</f>
        <v>0</v>
      </c>
      <c r="BG1287" s="228">
        <f>IF(N1287="zákl. přenesená",J1287,0)</f>
        <v>0</v>
      </c>
      <c r="BH1287" s="228">
        <f>IF(N1287="sníž. přenesená",J1287,0)</f>
        <v>0</v>
      </c>
      <c r="BI1287" s="228">
        <f>IF(N1287="nulová",J1287,0)</f>
        <v>0</v>
      </c>
      <c r="BJ1287" s="17" t="s">
        <v>149</v>
      </c>
      <c r="BK1287" s="228">
        <f>ROUND(I1287*H1287,2)</f>
        <v>0</v>
      </c>
      <c r="BL1287" s="17" t="s">
        <v>265</v>
      </c>
      <c r="BM1287" s="227" t="s">
        <v>1661</v>
      </c>
    </row>
    <row r="1288" s="13" customFormat="1">
      <c r="A1288" s="13"/>
      <c r="B1288" s="229"/>
      <c r="C1288" s="230"/>
      <c r="D1288" s="231" t="s">
        <v>151</v>
      </c>
      <c r="E1288" s="232" t="s">
        <v>1</v>
      </c>
      <c r="F1288" s="233" t="s">
        <v>227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151</v>
      </c>
      <c r="AU1288" s="239" t="s">
        <v>149</v>
      </c>
      <c r="AV1288" s="13" t="s">
        <v>81</v>
      </c>
      <c r="AW1288" s="13" t="s">
        <v>30</v>
      </c>
      <c r="AX1288" s="13" t="s">
        <v>73</v>
      </c>
      <c r="AY1288" s="239" t="s">
        <v>141</v>
      </c>
    </row>
    <row r="1289" s="14" customFormat="1">
      <c r="A1289" s="14"/>
      <c r="B1289" s="240"/>
      <c r="C1289" s="241"/>
      <c r="D1289" s="231" t="s">
        <v>151</v>
      </c>
      <c r="E1289" s="242" t="s">
        <v>1</v>
      </c>
      <c r="F1289" s="243" t="s">
        <v>193</v>
      </c>
      <c r="G1289" s="241"/>
      <c r="H1289" s="244">
        <v>1.1220000000000001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151</v>
      </c>
      <c r="AU1289" s="250" t="s">
        <v>149</v>
      </c>
      <c r="AV1289" s="14" t="s">
        <v>149</v>
      </c>
      <c r="AW1289" s="14" t="s">
        <v>30</v>
      </c>
      <c r="AX1289" s="14" t="s">
        <v>73</v>
      </c>
      <c r="AY1289" s="250" t="s">
        <v>141</v>
      </c>
    </row>
    <row r="1290" s="13" customFormat="1">
      <c r="A1290" s="13"/>
      <c r="B1290" s="229"/>
      <c r="C1290" s="230"/>
      <c r="D1290" s="231" t="s">
        <v>151</v>
      </c>
      <c r="E1290" s="232" t="s">
        <v>1</v>
      </c>
      <c r="F1290" s="233" t="s">
        <v>229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151</v>
      </c>
      <c r="AU1290" s="239" t="s">
        <v>149</v>
      </c>
      <c r="AV1290" s="13" t="s">
        <v>81</v>
      </c>
      <c r="AW1290" s="13" t="s">
        <v>30</v>
      </c>
      <c r="AX1290" s="13" t="s">
        <v>73</v>
      </c>
      <c r="AY1290" s="239" t="s">
        <v>141</v>
      </c>
    </row>
    <row r="1291" s="14" customFormat="1">
      <c r="A1291" s="14"/>
      <c r="B1291" s="240"/>
      <c r="C1291" s="241"/>
      <c r="D1291" s="231" t="s">
        <v>151</v>
      </c>
      <c r="E1291" s="242" t="s">
        <v>1</v>
      </c>
      <c r="F1291" s="243" t="s">
        <v>195</v>
      </c>
      <c r="G1291" s="241"/>
      <c r="H1291" s="244">
        <v>3.0409999999999999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151</v>
      </c>
      <c r="AU1291" s="250" t="s">
        <v>149</v>
      </c>
      <c r="AV1291" s="14" t="s">
        <v>149</v>
      </c>
      <c r="AW1291" s="14" t="s">
        <v>30</v>
      </c>
      <c r="AX1291" s="14" t="s">
        <v>73</v>
      </c>
      <c r="AY1291" s="250" t="s">
        <v>141</v>
      </c>
    </row>
    <row r="1292" s="15" customFormat="1">
      <c r="A1292" s="15"/>
      <c r="B1292" s="262"/>
      <c r="C1292" s="263"/>
      <c r="D1292" s="231" t="s">
        <v>151</v>
      </c>
      <c r="E1292" s="264" t="s">
        <v>1</v>
      </c>
      <c r="F1292" s="265" t="s">
        <v>173</v>
      </c>
      <c r="G1292" s="263"/>
      <c r="H1292" s="266">
        <v>4.1630000000000003</v>
      </c>
      <c r="I1292" s="267"/>
      <c r="J1292" s="263"/>
      <c r="K1292" s="263"/>
      <c r="L1292" s="268"/>
      <c r="M1292" s="269"/>
      <c r="N1292" s="270"/>
      <c r="O1292" s="270"/>
      <c r="P1292" s="270"/>
      <c r="Q1292" s="270"/>
      <c r="R1292" s="270"/>
      <c r="S1292" s="270"/>
      <c r="T1292" s="271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72" t="s">
        <v>151</v>
      </c>
      <c r="AU1292" s="272" t="s">
        <v>149</v>
      </c>
      <c r="AV1292" s="15" t="s">
        <v>148</v>
      </c>
      <c r="AW1292" s="15" t="s">
        <v>30</v>
      </c>
      <c r="AX1292" s="15" t="s">
        <v>81</v>
      </c>
      <c r="AY1292" s="272" t="s">
        <v>141</v>
      </c>
    </row>
    <row r="1293" s="2" customFormat="1" ht="24.15" customHeight="1">
      <c r="A1293" s="38"/>
      <c r="B1293" s="39"/>
      <c r="C1293" s="215" t="s">
        <v>1662</v>
      </c>
      <c r="D1293" s="215" t="s">
        <v>144</v>
      </c>
      <c r="E1293" s="216" t="s">
        <v>1663</v>
      </c>
      <c r="F1293" s="217" t="s">
        <v>1664</v>
      </c>
      <c r="G1293" s="218" t="s">
        <v>177</v>
      </c>
      <c r="H1293" s="219">
        <v>1.8</v>
      </c>
      <c r="I1293" s="220"/>
      <c r="J1293" s="221">
        <f>ROUND(I1293*H1293,2)</f>
        <v>0</v>
      </c>
      <c r="K1293" s="222"/>
      <c r="L1293" s="44"/>
      <c r="M1293" s="223" t="s">
        <v>1</v>
      </c>
      <c r="N1293" s="224" t="s">
        <v>39</v>
      </c>
      <c r="O1293" s="91"/>
      <c r="P1293" s="225">
        <f>O1293*H1293</f>
        <v>0</v>
      </c>
      <c r="Q1293" s="225">
        <v>0</v>
      </c>
      <c r="R1293" s="225">
        <f>Q1293*H1293</f>
        <v>0</v>
      </c>
      <c r="S1293" s="225">
        <v>0</v>
      </c>
      <c r="T1293" s="226">
        <f>S1293*H1293</f>
        <v>0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227" t="s">
        <v>265</v>
      </c>
      <c r="AT1293" s="227" t="s">
        <v>144</v>
      </c>
      <c r="AU1293" s="227" t="s">
        <v>149</v>
      </c>
      <c r="AY1293" s="17" t="s">
        <v>141</v>
      </c>
      <c r="BE1293" s="228">
        <f>IF(N1293="základní",J1293,0)</f>
        <v>0</v>
      </c>
      <c r="BF1293" s="228">
        <f>IF(N1293="snížená",J1293,0)</f>
        <v>0</v>
      </c>
      <c r="BG1293" s="228">
        <f>IF(N1293="zákl. přenesená",J1293,0)</f>
        <v>0</v>
      </c>
      <c r="BH1293" s="228">
        <f>IF(N1293="sníž. přenesená",J1293,0)</f>
        <v>0</v>
      </c>
      <c r="BI1293" s="228">
        <f>IF(N1293="nulová",J1293,0)</f>
        <v>0</v>
      </c>
      <c r="BJ1293" s="17" t="s">
        <v>149</v>
      </c>
      <c r="BK1293" s="228">
        <f>ROUND(I1293*H1293,2)</f>
        <v>0</v>
      </c>
      <c r="BL1293" s="17" t="s">
        <v>265</v>
      </c>
      <c r="BM1293" s="227" t="s">
        <v>1665</v>
      </c>
    </row>
    <row r="1294" s="13" customFormat="1">
      <c r="A1294" s="13"/>
      <c r="B1294" s="229"/>
      <c r="C1294" s="230"/>
      <c r="D1294" s="231" t="s">
        <v>151</v>
      </c>
      <c r="E1294" s="232" t="s">
        <v>1</v>
      </c>
      <c r="F1294" s="233" t="s">
        <v>1666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151</v>
      </c>
      <c r="AU1294" s="239" t="s">
        <v>149</v>
      </c>
      <c r="AV1294" s="13" t="s">
        <v>81</v>
      </c>
      <c r="AW1294" s="13" t="s">
        <v>30</v>
      </c>
      <c r="AX1294" s="13" t="s">
        <v>73</v>
      </c>
      <c r="AY1294" s="239" t="s">
        <v>141</v>
      </c>
    </row>
    <row r="1295" s="14" customFormat="1">
      <c r="A1295" s="14"/>
      <c r="B1295" s="240"/>
      <c r="C1295" s="241"/>
      <c r="D1295" s="231" t="s">
        <v>151</v>
      </c>
      <c r="E1295" s="242" t="s">
        <v>1</v>
      </c>
      <c r="F1295" s="243" t="s">
        <v>1667</v>
      </c>
      <c r="G1295" s="241"/>
      <c r="H1295" s="244">
        <v>1.8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151</v>
      </c>
      <c r="AU1295" s="250" t="s">
        <v>149</v>
      </c>
      <c r="AV1295" s="14" t="s">
        <v>149</v>
      </c>
      <c r="AW1295" s="14" t="s">
        <v>30</v>
      </c>
      <c r="AX1295" s="14" t="s">
        <v>81</v>
      </c>
      <c r="AY1295" s="250" t="s">
        <v>141</v>
      </c>
    </row>
    <row r="1296" s="2" customFormat="1" ht="21.75" customHeight="1">
      <c r="A1296" s="38"/>
      <c r="B1296" s="39"/>
      <c r="C1296" s="251" t="s">
        <v>1668</v>
      </c>
      <c r="D1296" s="251" t="s">
        <v>154</v>
      </c>
      <c r="E1296" s="252" t="s">
        <v>1669</v>
      </c>
      <c r="F1296" s="253" t="s">
        <v>1670</v>
      </c>
      <c r="G1296" s="254" t="s">
        <v>177</v>
      </c>
      <c r="H1296" s="255">
        <v>2.2000000000000002</v>
      </c>
      <c r="I1296" s="256"/>
      <c r="J1296" s="257">
        <f>ROUND(I1296*H1296,2)</f>
        <v>0</v>
      </c>
      <c r="K1296" s="258"/>
      <c r="L1296" s="259"/>
      <c r="M1296" s="260" t="s">
        <v>1</v>
      </c>
      <c r="N1296" s="261" t="s">
        <v>39</v>
      </c>
      <c r="O1296" s="91"/>
      <c r="P1296" s="225">
        <f>O1296*H1296</f>
        <v>0</v>
      </c>
      <c r="Q1296" s="225">
        <v>0.00012999999999999999</v>
      </c>
      <c r="R1296" s="225">
        <f>Q1296*H1296</f>
        <v>0.00028600000000000001</v>
      </c>
      <c r="S1296" s="225">
        <v>0</v>
      </c>
      <c r="T1296" s="226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27" t="s">
        <v>348</v>
      </c>
      <c r="AT1296" s="227" t="s">
        <v>154</v>
      </c>
      <c r="AU1296" s="227" t="s">
        <v>149</v>
      </c>
      <c r="AY1296" s="17" t="s">
        <v>141</v>
      </c>
      <c r="BE1296" s="228">
        <f>IF(N1296="základní",J1296,0)</f>
        <v>0</v>
      </c>
      <c r="BF1296" s="228">
        <f>IF(N1296="snížená",J1296,0)</f>
        <v>0</v>
      </c>
      <c r="BG1296" s="228">
        <f>IF(N1296="zákl. přenesená",J1296,0)</f>
        <v>0</v>
      </c>
      <c r="BH1296" s="228">
        <f>IF(N1296="sníž. přenesená",J1296,0)</f>
        <v>0</v>
      </c>
      <c r="BI1296" s="228">
        <f>IF(N1296="nulová",J1296,0)</f>
        <v>0</v>
      </c>
      <c r="BJ1296" s="17" t="s">
        <v>149</v>
      </c>
      <c r="BK1296" s="228">
        <f>ROUND(I1296*H1296,2)</f>
        <v>0</v>
      </c>
      <c r="BL1296" s="17" t="s">
        <v>265</v>
      </c>
      <c r="BM1296" s="227" t="s">
        <v>1671</v>
      </c>
    </row>
    <row r="1297" s="14" customFormat="1">
      <c r="A1297" s="14"/>
      <c r="B1297" s="240"/>
      <c r="C1297" s="241"/>
      <c r="D1297" s="231" t="s">
        <v>151</v>
      </c>
      <c r="E1297" s="242" t="s">
        <v>1</v>
      </c>
      <c r="F1297" s="243" t="s">
        <v>308</v>
      </c>
      <c r="G1297" s="241"/>
      <c r="H1297" s="244">
        <v>2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151</v>
      </c>
      <c r="AU1297" s="250" t="s">
        <v>149</v>
      </c>
      <c r="AV1297" s="14" t="s">
        <v>149</v>
      </c>
      <c r="AW1297" s="14" t="s">
        <v>30</v>
      </c>
      <c r="AX1297" s="14" t="s">
        <v>81</v>
      </c>
      <c r="AY1297" s="250" t="s">
        <v>141</v>
      </c>
    </row>
    <row r="1298" s="14" customFormat="1">
      <c r="A1298" s="14"/>
      <c r="B1298" s="240"/>
      <c r="C1298" s="241"/>
      <c r="D1298" s="231" t="s">
        <v>151</v>
      </c>
      <c r="E1298" s="241"/>
      <c r="F1298" s="243" t="s">
        <v>1672</v>
      </c>
      <c r="G1298" s="241"/>
      <c r="H1298" s="244">
        <v>2.2000000000000002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151</v>
      </c>
      <c r="AU1298" s="250" t="s">
        <v>149</v>
      </c>
      <c r="AV1298" s="14" t="s">
        <v>149</v>
      </c>
      <c r="AW1298" s="14" t="s">
        <v>4</v>
      </c>
      <c r="AX1298" s="14" t="s">
        <v>81</v>
      </c>
      <c r="AY1298" s="250" t="s">
        <v>141</v>
      </c>
    </row>
    <row r="1299" s="2" customFormat="1" ht="24.15" customHeight="1">
      <c r="A1299" s="38"/>
      <c r="B1299" s="39"/>
      <c r="C1299" s="215" t="s">
        <v>1673</v>
      </c>
      <c r="D1299" s="215" t="s">
        <v>144</v>
      </c>
      <c r="E1299" s="216" t="s">
        <v>1674</v>
      </c>
      <c r="F1299" s="217" t="s">
        <v>1675</v>
      </c>
      <c r="G1299" s="218" t="s">
        <v>177</v>
      </c>
      <c r="H1299" s="219">
        <v>25.129999999999999</v>
      </c>
      <c r="I1299" s="220"/>
      <c r="J1299" s="221">
        <f>ROUND(I1299*H1299,2)</f>
        <v>0</v>
      </c>
      <c r="K1299" s="222"/>
      <c r="L1299" s="44"/>
      <c r="M1299" s="223" t="s">
        <v>1</v>
      </c>
      <c r="N1299" s="224" t="s">
        <v>39</v>
      </c>
      <c r="O1299" s="91"/>
      <c r="P1299" s="225">
        <f>O1299*H1299</f>
        <v>0</v>
      </c>
      <c r="Q1299" s="225">
        <v>0</v>
      </c>
      <c r="R1299" s="225">
        <f>Q1299*H1299</f>
        <v>0</v>
      </c>
      <c r="S1299" s="225">
        <v>0.01174</v>
      </c>
      <c r="T1299" s="226">
        <f>S1299*H1299</f>
        <v>0.29502620000000002</v>
      </c>
      <c r="U1299" s="38"/>
      <c r="V1299" s="38"/>
      <c r="W1299" s="38"/>
      <c r="X1299" s="38"/>
      <c r="Y1299" s="38"/>
      <c r="Z1299" s="38"/>
      <c r="AA1299" s="38"/>
      <c r="AB1299" s="38"/>
      <c r="AC1299" s="38"/>
      <c r="AD1299" s="38"/>
      <c r="AE1299" s="38"/>
      <c r="AR1299" s="227" t="s">
        <v>265</v>
      </c>
      <c r="AT1299" s="227" t="s">
        <v>144</v>
      </c>
      <c r="AU1299" s="227" t="s">
        <v>149</v>
      </c>
      <c r="AY1299" s="17" t="s">
        <v>141</v>
      </c>
      <c r="BE1299" s="228">
        <f>IF(N1299="základní",J1299,0)</f>
        <v>0</v>
      </c>
      <c r="BF1299" s="228">
        <f>IF(N1299="snížená",J1299,0)</f>
        <v>0</v>
      </c>
      <c r="BG1299" s="228">
        <f>IF(N1299="zákl. přenesená",J1299,0)</f>
        <v>0</v>
      </c>
      <c r="BH1299" s="228">
        <f>IF(N1299="sníž. přenesená",J1299,0)</f>
        <v>0</v>
      </c>
      <c r="BI1299" s="228">
        <f>IF(N1299="nulová",J1299,0)</f>
        <v>0</v>
      </c>
      <c r="BJ1299" s="17" t="s">
        <v>149</v>
      </c>
      <c r="BK1299" s="228">
        <f>ROUND(I1299*H1299,2)</f>
        <v>0</v>
      </c>
      <c r="BL1299" s="17" t="s">
        <v>265</v>
      </c>
      <c r="BM1299" s="227" t="s">
        <v>1676</v>
      </c>
    </row>
    <row r="1300" s="13" customFormat="1">
      <c r="A1300" s="13"/>
      <c r="B1300" s="229"/>
      <c r="C1300" s="230"/>
      <c r="D1300" s="231" t="s">
        <v>151</v>
      </c>
      <c r="E1300" s="232" t="s">
        <v>1</v>
      </c>
      <c r="F1300" s="233" t="s">
        <v>225</v>
      </c>
      <c r="G1300" s="230"/>
      <c r="H1300" s="232" t="s">
        <v>1</v>
      </c>
      <c r="I1300" s="234"/>
      <c r="J1300" s="230"/>
      <c r="K1300" s="230"/>
      <c r="L1300" s="235"/>
      <c r="M1300" s="236"/>
      <c r="N1300" s="237"/>
      <c r="O1300" s="237"/>
      <c r="P1300" s="237"/>
      <c r="Q1300" s="237"/>
      <c r="R1300" s="237"/>
      <c r="S1300" s="237"/>
      <c r="T1300" s="238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39" t="s">
        <v>151</v>
      </c>
      <c r="AU1300" s="239" t="s">
        <v>149</v>
      </c>
      <c r="AV1300" s="13" t="s">
        <v>81</v>
      </c>
      <c r="AW1300" s="13" t="s">
        <v>30</v>
      </c>
      <c r="AX1300" s="13" t="s">
        <v>73</v>
      </c>
      <c r="AY1300" s="239" t="s">
        <v>141</v>
      </c>
    </row>
    <row r="1301" s="14" customFormat="1">
      <c r="A1301" s="14"/>
      <c r="B1301" s="240"/>
      <c r="C1301" s="241"/>
      <c r="D1301" s="231" t="s">
        <v>151</v>
      </c>
      <c r="E1301" s="242" t="s">
        <v>1</v>
      </c>
      <c r="F1301" s="243" t="s">
        <v>1677</v>
      </c>
      <c r="G1301" s="241"/>
      <c r="H1301" s="244">
        <v>10.26</v>
      </c>
      <c r="I1301" s="245"/>
      <c r="J1301" s="241"/>
      <c r="K1301" s="241"/>
      <c r="L1301" s="246"/>
      <c r="M1301" s="247"/>
      <c r="N1301" s="248"/>
      <c r="O1301" s="248"/>
      <c r="P1301" s="248"/>
      <c r="Q1301" s="248"/>
      <c r="R1301" s="248"/>
      <c r="S1301" s="248"/>
      <c r="T1301" s="24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0" t="s">
        <v>151</v>
      </c>
      <c r="AU1301" s="250" t="s">
        <v>149</v>
      </c>
      <c r="AV1301" s="14" t="s">
        <v>149</v>
      </c>
      <c r="AW1301" s="14" t="s">
        <v>30</v>
      </c>
      <c r="AX1301" s="14" t="s">
        <v>73</v>
      </c>
      <c r="AY1301" s="250" t="s">
        <v>141</v>
      </c>
    </row>
    <row r="1302" s="13" customFormat="1">
      <c r="A1302" s="13"/>
      <c r="B1302" s="229"/>
      <c r="C1302" s="230"/>
      <c r="D1302" s="231" t="s">
        <v>151</v>
      </c>
      <c r="E1302" s="232" t="s">
        <v>1</v>
      </c>
      <c r="F1302" s="233" t="s">
        <v>235</v>
      </c>
      <c r="G1302" s="230"/>
      <c r="H1302" s="232" t="s">
        <v>1</v>
      </c>
      <c r="I1302" s="234"/>
      <c r="J1302" s="230"/>
      <c r="K1302" s="230"/>
      <c r="L1302" s="235"/>
      <c r="M1302" s="236"/>
      <c r="N1302" s="237"/>
      <c r="O1302" s="237"/>
      <c r="P1302" s="237"/>
      <c r="Q1302" s="237"/>
      <c r="R1302" s="237"/>
      <c r="S1302" s="237"/>
      <c r="T1302" s="238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9" t="s">
        <v>151</v>
      </c>
      <c r="AU1302" s="239" t="s">
        <v>149</v>
      </c>
      <c r="AV1302" s="13" t="s">
        <v>81</v>
      </c>
      <c r="AW1302" s="13" t="s">
        <v>30</v>
      </c>
      <c r="AX1302" s="13" t="s">
        <v>73</v>
      </c>
      <c r="AY1302" s="239" t="s">
        <v>141</v>
      </c>
    </row>
    <row r="1303" s="14" customFormat="1">
      <c r="A1303" s="14"/>
      <c r="B1303" s="240"/>
      <c r="C1303" s="241"/>
      <c r="D1303" s="231" t="s">
        <v>151</v>
      </c>
      <c r="E1303" s="242" t="s">
        <v>1</v>
      </c>
      <c r="F1303" s="243" t="s">
        <v>1678</v>
      </c>
      <c r="G1303" s="241"/>
      <c r="H1303" s="244">
        <v>14.869999999999999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0" t="s">
        <v>151</v>
      </c>
      <c r="AU1303" s="250" t="s">
        <v>149</v>
      </c>
      <c r="AV1303" s="14" t="s">
        <v>149</v>
      </c>
      <c r="AW1303" s="14" t="s">
        <v>30</v>
      </c>
      <c r="AX1303" s="14" t="s">
        <v>73</v>
      </c>
      <c r="AY1303" s="250" t="s">
        <v>141</v>
      </c>
    </row>
    <row r="1304" s="15" customFormat="1">
      <c r="A1304" s="15"/>
      <c r="B1304" s="262"/>
      <c r="C1304" s="263"/>
      <c r="D1304" s="231" t="s">
        <v>151</v>
      </c>
      <c r="E1304" s="264" t="s">
        <v>1</v>
      </c>
      <c r="F1304" s="265" t="s">
        <v>173</v>
      </c>
      <c r="G1304" s="263"/>
      <c r="H1304" s="266">
        <v>25.129999999999999</v>
      </c>
      <c r="I1304" s="267"/>
      <c r="J1304" s="263"/>
      <c r="K1304" s="263"/>
      <c r="L1304" s="268"/>
      <c r="M1304" s="269"/>
      <c r="N1304" s="270"/>
      <c r="O1304" s="270"/>
      <c r="P1304" s="270"/>
      <c r="Q1304" s="270"/>
      <c r="R1304" s="270"/>
      <c r="S1304" s="270"/>
      <c r="T1304" s="271"/>
      <c r="U1304" s="15"/>
      <c r="V1304" s="15"/>
      <c r="W1304" s="15"/>
      <c r="X1304" s="15"/>
      <c r="Y1304" s="15"/>
      <c r="Z1304" s="15"/>
      <c r="AA1304" s="15"/>
      <c r="AB1304" s="15"/>
      <c r="AC1304" s="15"/>
      <c r="AD1304" s="15"/>
      <c r="AE1304" s="15"/>
      <c r="AT1304" s="272" t="s">
        <v>151</v>
      </c>
      <c r="AU1304" s="272" t="s">
        <v>149</v>
      </c>
      <c r="AV1304" s="15" t="s">
        <v>148</v>
      </c>
      <c r="AW1304" s="15" t="s">
        <v>30</v>
      </c>
      <c r="AX1304" s="15" t="s">
        <v>81</v>
      </c>
      <c r="AY1304" s="272" t="s">
        <v>141</v>
      </c>
    </row>
    <row r="1305" s="2" customFormat="1" ht="37.8" customHeight="1">
      <c r="A1305" s="38"/>
      <c r="B1305" s="39"/>
      <c r="C1305" s="215" t="s">
        <v>1679</v>
      </c>
      <c r="D1305" s="215" t="s">
        <v>144</v>
      </c>
      <c r="E1305" s="216" t="s">
        <v>1680</v>
      </c>
      <c r="F1305" s="217" t="s">
        <v>1681</v>
      </c>
      <c r="G1305" s="218" t="s">
        <v>168</v>
      </c>
      <c r="H1305" s="219">
        <v>4.1630000000000003</v>
      </c>
      <c r="I1305" s="220"/>
      <c r="J1305" s="221">
        <f>ROUND(I1305*H1305,2)</f>
        <v>0</v>
      </c>
      <c r="K1305" s="222"/>
      <c r="L1305" s="44"/>
      <c r="M1305" s="223" t="s">
        <v>1</v>
      </c>
      <c r="N1305" s="224" t="s">
        <v>39</v>
      </c>
      <c r="O1305" s="91"/>
      <c r="P1305" s="225">
        <f>O1305*H1305</f>
        <v>0</v>
      </c>
      <c r="Q1305" s="225">
        <v>0.0090900000000000009</v>
      </c>
      <c r="R1305" s="225">
        <f>Q1305*H1305</f>
        <v>0.037841670000000008</v>
      </c>
      <c r="S1305" s="225">
        <v>0</v>
      </c>
      <c r="T1305" s="226">
        <f>S1305*H1305</f>
        <v>0</v>
      </c>
      <c r="U1305" s="38"/>
      <c r="V1305" s="38"/>
      <c r="W1305" s="38"/>
      <c r="X1305" s="38"/>
      <c r="Y1305" s="38"/>
      <c r="Z1305" s="38"/>
      <c r="AA1305" s="38"/>
      <c r="AB1305" s="38"/>
      <c r="AC1305" s="38"/>
      <c r="AD1305" s="38"/>
      <c r="AE1305" s="38"/>
      <c r="AR1305" s="227" t="s">
        <v>265</v>
      </c>
      <c r="AT1305" s="227" t="s">
        <v>144</v>
      </c>
      <c r="AU1305" s="227" t="s">
        <v>149</v>
      </c>
      <c r="AY1305" s="17" t="s">
        <v>141</v>
      </c>
      <c r="BE1305" s="228">
        <f>IF(N1305="základní",J1305,0)</f>
        <v>0</v>
      </c>
      <c r="BF1305" s="228">
        <f>IF(N1305="snížená",J1305,0)</f>
        <v>0</v>
      </c>
      <c r="BG1305" s="228">
        <f>IF(N1305="zákl. přenesená",J1305,0)</f>
        <v>0</v>
      </c>
      <c r="BH1305" s="228">
        <f>IF(N1305="sníž. přenesená",J1305,0)</f>
        <v>0</v>
      </c>
      <c r="BI1305" s="228">
        <f>IF(N1305="nulová",J1305,0)</f>
        <v>0</v>
      </c>
      <c r="BJ1305" s="17" t="s">
        <v>149</v>
      </c>
      <c r="BK1305" s="228">
        <f>ROUND(I1305*H1305,2)</f>
        <v>0</v>
      </c>
      <c r="BL1305" s="17" t="s">
        <v>265</v>
      </c>
      <c r="BM1305" s="227" t="s">
        <v>1682</v>
      </c>
    </row>
    <row r="1306" s="13" customFormat="1">
      <c r="A1306" s="13"/>
      <c r="B1306" s="229"/>
      <c r="C1306" s="230"/>
      <c r="D1306" s="231" t="s">
        <v>151</v>
      </c>
      <c r="E1306" s="232" t="s">
        <v>1</v>
      </c>
      <c r="F1306" s="233" t="s">
        <v>227</v>
      </c>
      <c r="G1306" s="230"/>
      <c r="H1306" s="232" t="s">
        <v>1</v>
      </c>
      <c r="I1306" s="234"/>
      <c r="J1306" s="230"/>
      <c r="K1306" s="230"/>
      <c r="L1306" s="235"/>
      <c r="M1306" s="236"/>
      <c r="N1306" s="237"/>
      <c r="O1306" s="237"/>
      <c r="P1306" s="237"/>
      <c r="Q1306" s="237"/>
      <c r="R1306" s="237"/>
      <c r="S1306" s="237"/>
      <c r="T1306" s="238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9" t="s">
        <v>151</v>
      </c>
      <c r="AU1306" s="239" t="s">
        <v>149</v>
      </c>
      <c r="AV1306" s="13" t="s">
        <v>81</v>
      </c>
      <c r="AW1306" s="13" t="s">
        <v>30</v>
      </c>
      <c r="AX1306" s="13" t="s">
        <v>73</v>
      </c>
      <c r="AY1306" s="239" t="s">
        <v>141</v>
      </c>
    </row>
    <row r="1307" s="14" customFormat="1">
      <c r="A1307" s="14"/>
      <c r="B1307" s="240"/>
      <c r="C1307" s="241"/>
      <c r="D1307" s="231" t="s">
        <v>151</v>
      </c>
      <c r="E1307" s="242" t="s">
        <v>1</v>
      </c>
      <c r="F1307" s="243" t="s">
        <v>193</v>
      </c>
      <c r="G1307" s="241"/>
      <c r="H1307" s="244">
        <v>1.1220000000000001</v>
      </c>
      <c r="I1307" s="245"/>
      <c r="J1307" s="241"/>
      <c r="K1307" s="241"/>
      <c r="L1307" s="246"/>
      <c r="M1307" s="247"/>
      <c r="N1307" s="248"/>
      <c r="O1307" s="248"/>
      <c r="P1307" s="248"/>
      <c r="Q1307" s="248"/>
      <c r="R1307" s="248"/>
      <c r="S1307" s="248"/>
      <c r="T1307" s="249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0" t="s">
        <v>151</v>
      </c>
      <c r="AU1307" s="250" t="s">
        <v>149</v>
      </c>
      <c r="AV1307" s="14" t="s">
        <v>149</v>
      </c>
      <c r="AW1307" s="14" t="s">
        <v>30</v>
      </c>
      <c r="AX1307" s="14" t="s">
        <v>73</v>
      </c>
      <c r="AY1307" s="250" t="s">
        <v>141</v>
      </c>
    </row>
    <row r="1308" s="13" customFormat="1">
      <c r="A1308" s="13"/>
      <c r="B1308" s="229"/>
      <c r="C1308" s="230"/>
      <c r="D1308" s="231" t="s">
        <v>151</v>
      </c>
      <c r="E1308" s="232" t="s">
        <v>1</v>
      </c>
      <c r="F1308" s="233" t="s">
        <v>229</v>
      </c>
      <c r="G1308" s="230"/>
      <c r="H1308" s="232" t="s">
        <v>1</v>
      </c>
      <c r="I1308" s="234"/>
      <c r="J1308" s="230"/>
      <c r="K1308" s="230"/>
      <c r="L1308" s="235"/>
      <c r="M1308" s="236"/>
      <c r="N1308" s="237"/>
      <c r="O1308" s="237"/>
      <c r="P1308" s="237"/>
      <c r="Q1308" s="237"/>
      <c r="R1308" s="237"/>
      <c r="S1308" s="237"/>
      <c r="T1308" s="23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9" t="s">
        <v>151</v>
      </c>
      <c r="AU1308" s="239" t="s">
        <v>149</v>
      </c>
      <c r="AV1308" s="13" t="s">
        <v>81</v>
      </c>
      <c r="AW1308" s="13" t="s">
        <v>30</v>
      </c>
      <c r="AX1308" s="13" t="s">
        <v>73</v>
      </c>
      <c r="AY1308" s="239" t="s">
        <v>141</v>
      </c>
    </row>
    <row r="1309" s="14" customFormat="1">
      <c r="A1309" s="14"/>
      <c r="B1309" s="240"/>
      <c r="C1309" s="241"/>
      <c r="D1309" s="231" t="s">
        <v>151</v>
      </c>
      <c r="E1309" s="242" t="s">
        <v>1</v>
      </c>
      <c r="F1309" s="243" t="s">
        <v>195</v>
      </c>
      <c r="G1309" s="241"/>
      <c r="H1309" s="244">
        <v>3.0409999999999999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151</v>
      </c>
      <c r="AU1309" s="250" t="s">
        <v>149</v>
      </c>
      <c r="AV1309" s="14" t="s">
        <v>149</v>
      </c>
      <c r="AW1309" s="14" t="s">
        <v>30</v>
      </c>
      <c r="AX1309" s="14" t="s">
        <v>73</v>
      </c>
      <c r="AY1309" s="250" t="s">
        <v>141</v>
      </c>
    </row>
    <row r="1310" s="15" customFormat="1">
      <c r="A1310" s="15"/>
      <c r="B1310" s="262"/>
      <c r="C1310" s="263"/>
      <c r="D1310" s="231" t="s">
        <v>151</v>
      </c>
      <c r="E1310" s="264" t="s">
        <v>1</v>
      </c>
      <c r="F1310" s="265" t="s">
        <v>173</v>
      </c>
      <c r="G1310" s="263"/>
      <c r="H1310" s="266">
        <v>4.1630000000000003</v>
      </c>
      <c r="I1310" s="267"/>
      <c r="J1310" s="263"/>
      <c r="K1310" s="263"/>
      <c r="L1310" s="268"/>
      <c r="M1310" s="269"/>
      <c r="N1310" s="270"/>
      <c r="O1310" s="270"/>
      <c r="P1310" s="270"/>
      <c r="Q1310" s="270"/>
      <c r="R1310" s="270"/>
      <c r="S1310" s="270"/>
      <c r="T1310" s="271"/>
      <c r="U1310" s="15"/>
      <c r="V1310" s="15"/>
      <c r="W1310" s="15"/>
      <c r="X1310" s="15"/>
      <c r="Y1310" s="15"/>
      <c r="Z1310" s="15"/>
      <c r="AA1310" s="15"/>
      <c r="AB1310" s="15"/>
      <c r="AC1310" s="15"/>
      <c r="AD1310" s="15"/>
      <c r="AE1310" s="15"/>
      <c r="AT1310" s="272" t="s">
        <v>151</v>
      </c>
      <c r="AU1310" s="272" t="s">
        <v>149</v>
      </c>
      <c r="AV1310" s="15" t="s">
        <v>148</v>
      </c>
      <c r="AW1310" s="15" t="s">
        <v>30</v>
      </c>
      <c r="AX1310" s="15" t="s">
        <v>81</v>
      </c>
      <c r="AY1310" s="272" t="s">
        <v>141</v>
      </c>
    </row>
    <row r="1311" s="2" customFormat="1" ht="24.15" customHeight="1">
      <c r="A1311" s="38"/>
      <c r="B1311" s="39"/>
      <c r="C1311" s="251" t="s">
        <v>1683</v>
      </c>
      <c r="D1311" s="251" t="s">
        <v>154</v>
      </c>
      <c r="E1311" s="252" t="s">
        <v>1684</v>
      </c>
      <c r="F1311" s="253" t="s">
        <v>1685</v>
      </c>
      <c r="G1311" s="254" t="s">
        <v>168</v>
      </c>
      <c r="H1311" s="255">
        <v>5.8280000000000003</v>
      </c>
      <c r="I1311" s="256"/>
      <c r="J1311" s="257">
        <f>ROUND(I1311*H1311,2)</f>
        <v>0</v>
      </c>
      <c r="K1311" s="258"/>
      <c r="L1311" s="259"/>
      <c r="M1311" s="260" t="s">
        <v>1</v>
      </c>
      <c r="N1311" s="261" t="s">
        <v>39</v>
      </c>
      <c r="O1311" s="91"/>
      <c r="P1311" s="225">
        <f>O1311*H1311</f>
        <v>0</v>
      </c>
      <c r="Q1311" s="225">
        <v>0.023699999999999999</v>
      </c>
      <c r="R1311" s="225">
        <f>Q1311*H1311</f>
        <v>0.13812360000000001</v>
      </c>
      <c r="S1311" s="225">
        <v>0</v>
      </c>
      <c r="T1311" s="226">
        <f>S1311*H1311</f>
        <v>0</v>
      </c>
      <c r="U1311" s="38"/>
      <c r="V1311" s="38"/>
      <c r="W1311" s="38"/>
      <c r="X1311" s="38"/>
      <c r="Y1311" s="38"/>
      <c r="Z1311" s="38"/>
      <c r="AA1311" s="38"/>
      <c r="AB1311" s="38"/>
      <c r="AC1311" s="38"/>
      <c r="AD1311" s="38"/>
      <c r="AE1311" s="38"/>
      <c r="AR1311" s="227" t="s">
        <v>348</v>
      </c>
      <c r="AT1311" s="227" t="s">
        <v>154</v>
      </c>
      <c r="AU1311" s="227" t="s">
        <v>149</v>
      </c>
      <c r="AY1311" s="17" t="s">
        <v>141</v>
      </c>
      <c r="BE1311" s="228">
        <f>IF(N1311="základní",J1311,0)</f>
        <v>0</v>
      </c>
      <c r="BF1311" s="228">
        <f>IF(N1311="snížená",J1311,0)</f>
        <v>0</v>
      </c>
      <c r="BG1311" s="228">
        <f>IF(N1311="zákl. přenesená",J1311,0)</f>
        <v>0</v>
      </c>
      <c r="BH1311" s="228">
        <f>IF(N1311="sníž. přenesená",J1311,0)</f>
        <v>0</v>
      </c>
      <c r="BI1311" s="228">
        <f>IF(N1311="nulová",J1311,0)</f>
        <v>0</v>
      </c>
      <c r="BJ1311" s="17" t="s">
        <v>149</v>
      </c>
      <c r="BK1311" s="228">
        <f>ROUND(I1311*H1311,2)</f>
        <v>0</v>
      </c>
      <c r="BL1311" s="17" t="s">
        <v>265</v>
      </c>
      <c r="BM1311" s="227" t="s">
        <v>1686</v>
      </c>
    </row>
    <row r="1312" s="13" customFormat="1">
      <c r="A1312" s="13"/>
      <c r="B1312" s="229"/>
      <c r="C1312" s="230"/>
      <c r="D1312" s="231" t="s">
        <v>151</v>
      </c>
      <c r="E1312" s="232" t="s">
        <v>1</v>
      </c>
      <c r="F1312" s="233" t="s">
        <v>1687</v>
      </c>
      <c r="G1312" s="230"/>
      <c r="H1312" s="232" t="s">
        <v>1</v>
      </c>
      <c r="I1312" s="234"/>
      <c r="J1312" s="230"/>
      <c r="K1312" s="230"/>
      <c r="L1312" s="235"/>
      <c r="M1312" s="236"/>
      <c r="N1312" s="237"/>
      <c r="O1312" s="237"/>
      <c r="P1312" s="237"/>
      <c r="Q1312" s="237"/>
      <c r="R1312" s="237"/>
      <c r="S1312" s="237"/>
      <c r="T1312" s="23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39" t="s">
        <v>151</v>
      </c>
      <c r="AU1312" s="239" t="s">
        <v>149</v>
      </c>
      <c r="AV1312" s="13" t="s">
        <v>81</v>
      </c>
      <c r="AW1312" s="13" t="s">
        <v>30</v>
      </c>
      <c r="AX1312" s="13" t="s">
        <v>73</v>
      </c>
      <c r="AY1312" s="239" t="s">
        <v>141</v>
      </c>
    </row>
    <row r="1313" s="14" customFormat="1">
      <c r="A1313" s="14"/>
      <c r="B1313" s="240"/>
      <c r="C1313" s="241"/>
      <c r="D1313" s="231" t="s">
        <v>151</v>
      </c>
      <c r="E1313" s="242" t="s">
        <v>1</v>
      </c>
      <c r="F1313" s="243" t="s">
        <v>1688</v>
      </c>
      <c r="G1313" s="241"/>
      <c r="H1313" s="244">
        <v>5.8280000000000003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0" t="s">
        <v>151</v>
      </c>
      <c r="AU1313" s="250" t="s">
        <v>149</v>
      </c>
      <c r="AV1313" s="14" t="s">
        <v>149</v>
      </c>
      <c r="AW1313" s="14" t="s">
        <v>30</v>
      </c>
      <c r="AX1313" s="14" t="s">
        <v>73</v>
      </c>
      <c r="AY1313" s="250" t="s">
        <v>141</v>
      </c>
    </row>
    <row r="1314" s="15" customFormat="1">
      <c r="A1314" s="15"/>
      <c r="B1314" s="262"/>
      <c r="C1314" s="263"/>
      <c r="D1314" s="231" t="s">
        <v>151</v>
      </c>
      <c r="E1314" s="264" t="s">
        <v>1</v>
      </c>
      <c r="F1314" s="265" t="s">
        <v>173</v>
      </c>
      <c r="G1314" s="263"/>
      <c r="H1314" s="266">
        <v>5.8280000000000003</v>
      </c>
      <c r="I1314" s="267"/>
      <c r="J1314" s="263"/>
      <c r="K1314" s="263"/>
      <c r="L1314" s="268"/>
      <c r="M1314" s="269"/>
      <c r="N1314" s="270"/>
      <c r="O1314" s="270"/>
      <c r="P1314" s="270"/>
      <c r="Q1314" s="270"/>
      <c r="R1314" s="270"/>
      <c r="S1314" s="270"/>
      <c r="T1314" s="271"/>
      <c r="U1314" s="15"/>
      <c r="V1314" s="15"/>
      <c r="W1314" s="15"/>
      <c r="X1314" s="15"/>
      <c r="Y1314" s="15"/>
      <c r="Z1314" s="15"/>
      <c r="AA1314" s="15"/>
      <c r="AB1314" s="15"/>
      <c r="AC1314" s="15"/>
      <c r="AD1314" s="15"/>
      <c r="AE1314" s="15"/>
      <c r="AT1314" s="272" t="s">
        <v>151</v>
      </c>
      <c r="AU1314" s="272" t="s">
        <v>149</v>
      </c>
      <c r="AV1314" s="15" t="s">
        <v>148</v>
      </c>
      <c r="AW1314" s="15" t="s">
        <v>30</v>
      </c>
      <c r="AX1314" s="15" t="s">
        <v>81</v>
      </c>
      <c r="AY1314" s="272" t="s">
        <v>141</v>
      </c>
    </row>
    <row r="1315" s="2" customFormat="1" ht="24.15" customHeight="1">
      <c r="A1315" s="38"/>
      <c r="B1315" s="39"/>
      <c r="C1315" s="215" t="s">
        <v>1689</v>
      </c>
      <c r="D1315" s="215" t="s">
        <v>144</v>
      </c>
      <c r="E1315" s="216" t="s">
        <v>1690</v>
      </c>
      <c r="F1315" s="217" t="s">
        <v>1691</v>
      </c>
      <c r="G1315" s="218" t="s">
        <v>168</v>
      </c>
      <c r="H1315" s="219">
        <v>4.1630000000000003</v>
      </c>
      <c r="I1315" s="220"/>
      <c r="J1315" s="221">
        <f>ROUND(I1315*H1315,2)</f>
        <v>0</v>
      </c>
      <c r="K1315" s="222"/>
      <c r="L1315" s="44"/>
      <c r="M1315" s="223" t="s">
        <v>1</v>
      </c>
      <c r="N1315" s="224" t="s">
        <v>39</v>
      </c>
      <c r="O1315" s="91"/>
      <c r="P1315" s="225">
        <f>O1315*H1315</f>
        <v>0</v>
      </c>
      <c r="Q1315" s="225">
        <v>0</v>
      </c>
      <c r="R1315" s="225">
        <f>Q1315*H1315</f>
        <v>0</v>
      </c>
      <c r="S1315" s="225">
        <v>0</v>
      </c>
      <c r="T1315" s="226">
        <f>S1315*H1315</f>
        <v>0</v>
      </c>
      <c r="U1315" s="38"/>
      <c r="V1315" s="38"/>
      <c r="W1315" s="38"/>
      <c r="X1315" s="38"/>
      <c r="Y1315" s="38"/>
      <c r="Z1315" s="38"/>
      <c r="AA1315" s="38"/>
      <c r="AB1315" s="38"/>
      <c r="AC1315" s="38"/>
      <c r="AD1315" s="38"/>
      <c r="AE1315" s="38"/>
      <c r="AR1315" s="227" t="s">
        <v>265</v>
      </c>
      <c r="AT1315" s="227" t="s">
        <v>144</v>
      </c>
      <c r="AU1315" s="227" t="s">
        <v>149</v>
      </c>
      <c r="AY1315" s="17" t="s">
        <v>141</v>
      </c>
      <c r="BE1315" s="228">
        <f>IF(N1315="základní",J1315,0)</f>
        <v>0</v>
      </c>
      <c r="BF1315" s="228">
        <f>IF(N1315="snížená",J1315,0)</f>
        <v>0</v>
      </c>
      <c r="BG1315" s="228">
        <f>IF(N1315="zákl. přenesená",J1315,0)</f>
        <v>0</v>
      </c>
      <c r="BH1315" s="228">
        <f>IF(N1315="sníž. přenesená",J1315,0)</f>
        <v>0</v>
      </c>
      <c r="BI1315" s="228">
        <f>IF(N1315="nulová",J1315,0)</f>
        <v>0</v>
      </c>
      <c r="BJ1315" s="17" t="s">
        <v>149</v>
      </c>
      <c r="BK1315" s="228">
        <f>ROUND(I1315*H1315,2)</f>
        <v>0</v>
      </c>
      <c r="BL1315" s="17" t="s">
        <v>265</v>
      </c>
      <c r="BM1315" s="227" t="s">
        <v>1692</v>
      </c>
    </row>
    <row r="1316" s="13" customFormat="1">
      <c r="A1316" s="13"/>
      <c r="B1316" s="229"/>
      <c r="C1316" s="230"/>
      <c r="D1316" s="231" t="s">
        <v>151</v>
      </c>
      <c r="E1316" s="232" t="s">
        <v>1</v>
      </c>
      <c r="F1316" s="233" t="s">
        <v>227</v>
      </c>
      <c r="G1316" s="230"/>
      <c r="H1316" s="232" t="s">
        <v>1</v>
      </c>
      <c r="I1316" s="234"/>
      <c r="J1316" s="230"/>
      <c r="K1316" s="230"/>
      <c r="L1316" s="235"/>
      <c r="M1316" s="236"/>
      <c r="N1316" s="237"/>
      <c r="O1316" s="237"/>
      <c r="P1316" s="237"/>
      <c r="Q1316" s="237"/>
      <c r="R1316" s="237"/>
      <c r="S1316" s="237"/>
      <c r="T1316" s="23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39" t="s">
        <v>151</v>
      </c>
      <c r="AU1316" s="239" t="s">
        <v>149</v>
      </c>
      <c r="AV1316" s="13" t="s">
        <v>81</v>
      </c>
      <c r="AW1316" s="13" t="s">
        <v>30</v>
      </c>
      <c r="AX1316" s="13" t="s">
        <v>73</v>
      </c>
      <c r="AY1316" s="239" t="s">
        <v>141</v>
      </c>
    </row>
    <row r="1317" s="14" customFormat="1">
      <c r="A1317" s="14"/>
      <c r="B1317" s="240"/>
      <c r="C1317" s="241"/>
      <c r="D1317" s="231" t="s">
        <v>151</v>
      </c>
      <c r="E1317" s="242" t="s">
        <v>1</v>
      </c>
      <c r="F1317" s="243" t="s">
        <v>193</v>
      </c>
      <c r="G1317" s="241"/>
      <c r="H1317" s="244">
        <v>1.1220000000000001</v>
      </c>
      <c r="I1317" s="245"/>
      <c r="J1317" s="241"/>
      <c r="K1317" s="241"/>
      <c r="L1317" s="246"/>
      <c r="M1317" s="247"/>
      <c r="N1317" s="248"/>
      <c r="O1317" s="248"/>
      <c r="P1317" s="248"/>
      <c r="Q1317" s="248"/>
      <c r="R1317" s="248"/>
      <c r="S1317" s="248"/>
      <c r="T1317" s="249"/>
      <c r="U1317" s="14"/>
      <c r="V1317" s="14"/>
      <c r="W1317" s="14"/>
      <c r="X1317" s="14"/>
      <c r="Y1317" s="14"/>
      <c r="Z1317" s="14"/>
      <c r="AA1317" s="14"/>
      <c r="AB1317" s="14"/>
      <c r="AC1317" s="14"/>
      <c r="AD1317" s="14"/>
      <c r="AE1317" s="14"/>
      <c r="AT1317" s="250" t="s">
        <v>151</v>
      </c>
      <c r="AU1317" s="250" t="s">
        <v>149</v>
      </c>
      <c r="AV1317" s="14" t="s">
        <v>149</v>
      </c>
      <c r="AW1317" s="14" t="s">
        <v>30</v>
      </c>
      <c r="AX1317" s="14" t="s">
        <v>73</v>
      </c>
      <c r="AY1317" s="250" t="s">
        <v>141</v>
      </c>
    </row>
    <row r="1318" s="13" customFormat="1">
      <c r="A1318" s="13"/>
      <c r="B1318" s="229"/>
      <c r="C1318" s="230"/>
      <c r="D1318" s="231" t="s">
        <v>151</v>
      </c>
      <c r="E1318" s="232" t="s">
        <v>1</v>
      </c>
      <c r="F1318" s="233" t="s">
        <v>229</v>
      </c>
      <c r="G1318" s="230"/>
      <c r="H1318" s="232" t="s">
        <v>1</v>
      </c>
      <c r="I1318" s="234"/>
      <c r="J1318" s="230"/>
      <c r="K1318" s="230"/>
      <c r="L1318" s="235"/>
      <c r="M1318" s="236"/>
      <c r="N1318" s="237"/>
      <c r="O1318" s="237"/>
      <c r="P1318" s="237"/>
      <c r="Q1318" s="237"/>
      <c r="R1318" s="237"/>
      <c r="S1318" s="237"/>
      <c r="T1318" s="238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39" t="s">
        <v>151</v>
      </c>
      <c r="AU1318" s="239" t="s">
        <v>149</v>
      </c>
      <c r="AV1318" s="13" t="s">
        <v>81</v>
      </c>
      <c r="AW1318" s="13" t="s">
        <v>30</v>
      </c>
      <c r="AX1318" s="13" t="s">
        <v>73</v>
      </c>
      <c r="AY1318" s="239" t="s">
        <v>141</v>
      </c>
    </row>
    <row r="1319" s="14" customFormat="1">
      <c r="A1319" s="14"/>
      <c r="B1319" s="240"/>
      <c r="C1319" s="241"/>
      <c r="D1319" s="231" t="s">
        <v>151</v>
      </c>
      <c r="E1319" s="242" t="s">
        <v>1</v>
      </c>
      <c r="F1319" s="243" t="s">
        <v>195</v>
      </c>
      <c r="G1319" s="241"/>
      <c r="H1319" s="244">
        <v>3.0409999999999999</v>
      </c>
      <c r="I1319" s="245"/>
      <c r="J1319" s="241"/>
      <c r="K1319" s="241"/>
      <c r="L1319" s="246"/>
      <c r="M1319" s="247"/>
      <c r="N1319" s="248"/>
      <c r="O1319" s="248"/>
      <c r="P1319" s="248"/>
      <c r="Q1319" s="248"/>
      <c r="R1319" s="248"/>
      <c r="S1319" s="248"/>
      <c r="T1319" s="249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0" t="s">
        <v>151</v>
      </c>
      <c r="AU1319" s="250" t="s">
        <v>149</v>
      </c>
      <c r="AV1319" s="14" t="s">
        <v>149</v>
      </c>
      <c r="AW1319" s="14" t="s">
        <v>30</v>
      </c>
      <c r="AX1319" s="14" t="s">
        <v>73</v>
      </c>
      <c r="AY1319" s="250" t="s">
        <v>141</v>
      </c>
    </row>
    <row r="1320" s="15" customFormat="1">
      <c r="A1320" s="15"/>
      <c r="B1320" s="262"/>
      <c r="C1320" s="263"/>
      <c r="D1320" s="231" t="s">
        <v>151</v>
      </c>
      <c r="E1320" s="264" t="s">
        <v>1</v>
      </c>
      <c r="F1320" s="265" t="s">
        <v>173</v>
      </c>
      <c r="G1320" s="263"/>
      <c r="H1320" s="266">
        <v>4.1630000000000003</v>
      </c>
      <c r="I1320" s="267"/>
      <c r="J1320" s="263"/>
      <c r="K1320" s="263"/>
      <c r="L1320" s="268"/>
      <c r="M1320" s="269"/>
      <c r="N1320" s="270"/>
      <c r="O1320" s="270"/>
      <c r="P1320" s="270"/>
      <c r="Q1320" s="270"/>
      <c r="R1320" s="270"/>
      <c r="S1320" s="270"/>
      <c r="T1320" s="271"/>
      <c r="U1320" s="15"/>
      <c r="V1320" s="15"/>
      <c r="W1320" s="15"/>
      <c r="X1320" s="15"/>
      <c r="Y1320" s="15"/>
      <c r="Z1320" s="15"/>
      <c r="AA1320" s="15"/>
      <c r="AB1320" s="15"/>
      <c r="AC1320" s="15"/>
      <c r="AD1320" s="15"/>
      <c r="AE1320" s="15"/>
      <c r="AT1320" s="272" t="s">
        <v>151</v>
      </c>
      <c r="AU1320" s="272" t="s">
        <v>149</v>
      </c>
      <c r="AV1320" s="15" t="s">
        <v>148</v>
      </c>
      <c r="AW1320" s="15" t="s">
        <v>30</v>
      </c>
      <c r="AX1320" s="15" t="s">
        <v>81</v>
      </c>
      <c r="AY1320" s="272" t="s">
        <v>141</v>
      </c>
    </row>
    <row r="1321" s="2" customFormat="1" ht="16.5" customHeight="1">
      <c r="A1321" s="38"/>
      <c r="B1321" s="39"/>
      <c r="C1321" s="215" t="s">
        <v>1693</v>
      </c>
      <c r="D1321" s="215" t="s">
        <v>144</v>
      </c>
      <c r="E1321" s="216" t="s">
        <v>1694</v>
      </c>
      <c r="F1321" s="217" t="s">
        <v>1695</v>
      </c>
      <c r="G1321" s="218" t="s">
        <v>177</v>
      </c>
      <c r="H1321" s="219">
        <v>11.5</v>
      </c>
      <c r="I1321" s="220"/>
      <c r="J1321" s="221">
        <f>ROUND(I1321*H1321,2)</f>
        <v>0</v>
      </c>
      <c r="K1321" s="222"/>
      <c r="L1321" s="44"/>
      <c r="M1321" s="223" t="s">
        <v>1</v>
      </c>
      <c r="N1321" s="224" t="s">
        <v>39</v>
      </c>
      <c r="O1321" s="91"/>
      <c r="P1321" s="225">
        <f>O1321*H1321</f>
        <v>0</v>
      </c>
      <c r="Q1321" s="225">
        <v>9.0000000000000006E-05</v>
      </c>
      <c r="R1321" s="225">
        <f>Q1321*H1321</f>
        <v>0.0010350000000000001</v>
      </c>
      <c r="S1321" s="225">
        <v>0</v>
      </c>
      <c r="T1321" s="226">
        <f>S1321*H1321</f>
        <v>0</v>
      </c>
      <c r="U1321" s="38"/>
      <c r="V1321" s="38"/>
      <c r="W1321" s="38"/>
      <c r="X1321" s="38"/>
      <c r="Y1321" s="38"/>
      <c r="Z1321" s="38"/>
      <c r="AA1321" s="38"/>
      <c r="AB1321" s="38"/>
      <c r="AC1321" s="38"/>
      <c r="AD1321" s="38"/>
      <c r="AE1321" s="38"/>
      <c r="AR1321" s="227" t="s">
        <v>265</v>
      </c>
      <c r="AT1321" s="227" t="s">
        <v>144</v>
      </c>
      <c r="AU1321" s="227" t="s">
        <v>149</v>
      </c>
      <c r="AY1321" s="17" t="s">
        <v>141</v>
      </c>
      <c r="BE1321" s="228">
        <f>IF(N1321="základní",J1321,0)</f>
        <v>0</v>
      </c>
      <c r="BF1321" s="228">
        <f>IF(N1321="snížená",J1321,0)</f>
        <v>0</v>
      </c>
      <c r="BG1321" s="228">
        <f>IF(N1321="zákl. přenesená",J1321,0)</f>
        <v>0</v>
      </c>
      <c r="BH1321" s="228">
        <f>IF(N1321="sníž. přenesená",J1321,0)</f>
        <v>0</v>
      </c>
      <c r="BI1321" s="228">
        <f>IF(N1321="nulová",J1321,0)</f>
        <v>0</v>
      </c>
      <c r="BJ1321" s="17" t="s">
        <v>149</v>
      </c>
      <c r="BK1321" s="228">
        <f>ROUND(I1321*H1321,2)</f>
        <v>0</v>
      </c>
      <c r="BL1321" s="17" t="s">
        <v>265</v>
      </c>
      <c r="BM1321" s="227" t="s">
        <v>1696</v>
      </c>
    </row>
    <row r="1322" s="13" customFormat="1">
      <c r="A1322" s="13"/>
      <c r="B1322" s="229"/>
      <c r="C1322" s="230"/>
      <c r="D1322" s="231" t="s">
        <v>151</v>
      </c>
      <c r="E1322" s="232" t="s">
        <v>1</v>
      </c>
      <c r="F1322" s="233" t="s">
        <v>1697</v>
      </c>
      <c r="G1322" s="230"/>
      <c r="H1322" s="232" t="s">
        <v>1</v>
      </c>
      <c r="I1322" s="234"/>
      <c r="J1322" s="230"/>
      <c r="K1322" s="230"/>
      <c r="L1322" s="235"/>
      <c r="M1322" s="236"/>
      <c r="N1322" s="237"/>
      <c r="O1322" s="237"/>
      <c r="P1322" s="237"/>
      <c r="Q1322" s="237"/>
      <c r="R1322" s="237"/>
      <c r="S1322" s="237"/>
      <c r="T1322" s="23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39" t="s">
        <v>151</v>
      </c>
      <c r="AU1322" s="239" t="s">
        <v>149</v>
      </c>
      <c r="AV1322" s="13" t="s">
        <v>81</v>
      </c>
      <c r="AW1322" s="13" t="s">
        <v>30</v>
      </c>
      <c r="AX1322" s="13" t="s">
        <v>73</v>
      </c>
      <c r="AY1322" s="239" t="s">
        <v>141</v>
      </c>
    </row>
    <row r="1323" s="13" customFormat="1">
      <c r="A1323" s="13"/>
      <c r="B1323" s="229"/>
      <c r="C1323" s="230"/>
      <c r="D1323" s="231" t="s">
        <v>151</v>
      </c>
      <c r="E1323" s="232" t="s">
        <v>1</v>
      </c>
      <c r="F1323" s="233" t="s">
        <v>279</v>
      </c>
      <c r="G1323" s="230"/>
      <c r="H1323" s="232" t="s">
        <v>1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9" t="s">
        <v>151</v>
      </c>
      <c r="AU1323" s="239" t="s">
        <v>149</v>
      </c>
      <c r="AV1323" s="13" t="s">
        <v>81</v>
      </c>
      <c r="AW1323" s="13" t="s">
        <v>30</v>
      </c>
      <c r="AX1323" s="13" t="s">
        <v>73</v>
      </c>
      <c r="AY1323" s="239" t="s">
        <v>141</v>
      </c>
    </row>
    <row r="1324" s="14" customFormat="1">
      <c r="A1324" s="14"/>
      <c r="B1324" s="240"/>
      <c r="C1324" s="241"/>
      <c r="D1324" s="231" t="s">
        <v>151</v>
      </c>
      <c r="E1324" s="242" t="s">
        <v>1</v>
      </c>
      <c r="F1324" s="243" t="s">
        <v>1698</v>
      </c>
      <c r="G1324" s="241"/>
      <c r="H1324" s="244">
        <v>7.1600000000000001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151</v>
      </c>
      <c r="AU1324" s="250" t="s">
        <v>149</v>
      </c>
      <c r="AV1324" s="14" t="s">
        <v>149</v>
      </c>
      <c r="AW1324" s="14" t="s">
        <v>30</v>
      </c>
      <c r="AX1324" s="14" t="s">
        <v>73</v>
      </c>
      <c r="AY1324" s="250" t="s">
        <v>141</v>
      </c>
    </row>
    <row r="1325" s="13" customFormat="1">
      <c r="A1325" s="13"/>
      <c r="B1325" s="229"/>
      <c r="C1325" s="230"/>
      <c r="D1325" s="231" t="s">
        <v>151</v>
      </c>
      <c r="E1325" s="232" t="s">
        <v>1</v>
      </c>
      <c r="F1325" s="233" t="s">
        <v>227</v>
      </c>
      <c r="G1325" s="230"/>
      <c r="H1325" s="232" t="s">
        <v>1</v>
      </c>
      <c r="I1325" s="234"/>
      <c r="J1325" s="230"/>
      <c r="K1325" s="230"/>
      <c r="L1325" s="235"/>
      <c r="M1325" s="236"/>
      <c r="N1325" s="237"/>
      <c r="O1325" s="237"/>
      <c r="P1325" s="237"/>
      <c r="Q1325" s="237"/>
      <c r="R1325" s="237"/>
      <c r="S1325" s="237"/>
      <c r="T1325" s="238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9" t="s">
        <v>151</v>
      </c>
      <c r="AU1325" s="239" t="s">
        <v>149</v>
      </c>
      <c r="AV1325" s="13" t="s">
        <v>81</v>
      </c>
      <c r="AW1325" s="13" t="s">
        <v>30</v>
      </c>
      <c r="AX1325" s="13" t="s">
        <v>73</v>
      </c>
      <c r="AY1325" s="239" t="s">
        <v>141</v>
      </c>
    </row>
    <row r="1326" s="14" customFormat="1">
      <c r="A1326" s="14"/>
      <c r="B1326" s="240"/>
      <c r="C1326" s="241"/>
      <c r="D1326" s="231" t="s">
        <v>151</v>
      </c>
      <c r="E1326" s="242" t="s">
        <v>1</v>
      </c>
      <c r="F1326" s="243" t="s">
        <v>1699</v>
      </c>
      <c r="G1326" s="241"/>
      <c r="H1326" s="244">
        <v>4.3399999999999999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151</v>
      </c>
      <c r="AU1326" s="250" t="s">
        <v>149</v>
      </c>
      <c r="AV1326" s="14" t="s">
        <v>149</v>
      </c>
      <c r="AW1326" s="14" t="s">
        <v>30</v>
      </c>
      <c r="AX1326" s="14" t="s">
        <v>73</v>
      </c>
      <c r="AY1326" s="250" t="s">
        <v>141</v>
      </c>
    </row>
    <row r="1327" s="15" customFormat="1">
      <c r="A1327" s="15"/>
      <c r="B1327" s="262"/>
      <c r="C1327" s="263"/>
      <c r="D1327" s="231" t="s">
        <v>151</v>
      </c>
      <c r="E1327" s="264" t="s">
        <v>1</v>
      </c>
      <c r="F1327" s="265" t="s">
        <v>173</v>
      </c>
      <c r="G1327" s="263"/>
      <c r="H1327" s="266">
        <v>11.5</v>
      </c>
      <c r="I1327" s="267"/>
      <c r="J1327" s="263"/>
      <c r="K1327" s="263"/>
      <c r="L1327" s="268"/>
      <c r="M1327" s="269"/>
      <c r="N1327" s="270"/>
      <c r="O1327" s="270"/>
      <c r="P1327" s="270"/>
      <c r="Q1327" s="270"/>
      <c r="R1327" s="270"/>
      <c r="S1327" s="270"/>
      <c r="T1327" s="271"/>
      <c r="U1327" s="15"/>
      <c r="V1327" s="15"/>
      <c r="W1327" s="15"/>
      <c r="X1327" s="15"/>
      <c r="Y1327" s="15"/>
      <c r="Z1327" s="15"/>
      <c r="AA1327" s="15"/>
      <c r="AB1327" s="15"/>
      <c r="AC1327" s="15"/>
      <c r="AD1327" s="15"/>
      <c r="AE1327" s="15"/>
      <c r="AT1327" s="272" t="s">
        <v>151</v>
      </c>
      <c r="AU1327" s="272" t="s">
        <v>149</v>
      </c>
      <c r="AV1327" s="15" t="s">
        <v>148</v>
      </c>
      <c r="AW1327" s="15" t="s">
        <v>30</v>
      </c>
      <c r="AX1327" s="15" t="s">
        <v>81</v>
      </c>
      <c r="AY1327" s="272" t="s">
        <v>141</v>
      </c>
    </row>
    <row r="1328" s="2" customFormat="1" ht="24.15" customHeight="1">
      <c r="A1328" s="38"/>
      <c r="B1328" s="39"/>
      <c r="C1328" s="215" t="s">
        <v>1700</v>
      </c>
      <c r="D1328" s="215" t="s">
        <v>144</v>
      </c>
      <c r="E1328" s="216" t="s">
        <v>1701</v>
      </c>
      <c r="F1328" s="217" t="s">
        <v>1702</v>
      </c>
      <c r="G1328" s="218" t="s">
        <v>177</v>
      </c>
      <c r="H1328" s="219">
        <v>11.5</v>
      </c>
      <c r="I1328" s="220"/>
      <c r="J1328" s="221">
        <f>ROUND(I1328*H1328,2)</f>
        <v>0</v>
      </c>
      <c r="K1328" s="222"/>
      <c r="L1328" s="44"/>
      <c r="M1328" s="223" t="s">
        <v>1</v>
      </c>
      <c r="N1328" s="224" t="s">
        <v>39</v>
      </c>
      <c r="O1328" s="91"/>
      <c r="P1328" s="225">
        <f>O1328*H1328</f>
        <v>0</v>
      </c>
      <c r="Q1328" s="225">
        <v>2.0000000000000002E-05</v>
      </c>
      <c r="R1328" s="225">
        <f>Q1328*H1328</f>
        <v>0.00023000000000000001</v>
      </c>
      <c r="S1328" s="225">
        <v>0</v>
      </c>
      <c r="T1328" s="226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27" t="s">
        <v>265</v>
      </c>
      <c r="AT1328" s="227" t="s">
        <v>144</v>
      </c>
      <c r="AU1328" s="227" t="s">
        <v>149</v>
      </c>
      <c r="AY1328" s="17" t="s">
        <v>141</v>
      </c>
      <c r="BE1328" s="228">
        <f>IF(N1328="základní",J1328,0)</f>
        <v>0</v>
      </c>
      <c r="BF1328" s="228">
        <f>IF(N1328="snížená",J1328,0)</f>
        <v>0</v>
      </c>
      <c r="BG1328" s="228">
        <f>IF(N1328="zákl. přenesená",J1328,0)</f>
        <v>0</v>
      </c>
      <c r="BH1328" s="228">
        <f>IF(N1328="sníž. přenesená",J1328,0)</f>
        <v>0</v>
      </c>
      <c r="BI1328" s="228">
        <f>IF(N1328="nulová",J1328,0)</f>
        <v>0</v>
      </c>
      <c r="BJ1328" s="17" t="s">
        <v>149</v>
      </c>
      <c r="BK1328" s="228">
        <f>ROUND(I1328*H1328,2)</f>
        <v>0</v>
      </c>
      <c r="BL1328" s="17" t="s">
        <v>265</v>
      </c>
      <c r="BM1328" s="227" t="s">
        <v>1703</v>
      </c>
    </row>
    <row r="1329" s="13" customFormat="1">
      <c r="A1329" s="13"/>
      <c r="B1329" s="229"/>
      <c r="C1329" s="230"/>
      <c r="D1329" s="231" t="s">
        <v>151</v>
      </c>
      <c r="E1329" s="232" t="s">
        <v>1</v>
      </c>
      <c r="F1329" s="233" t="s">
        <v>1697</v>
      </c>
      <c r="G1329" s="230"/>
      <c r="H1329" s="232" t="s">
        <v>1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9" t="s">
        <v>151</v>
      </c>
      <c r="AU1329" s="239" t="s">
        <v>149</v>
      </c>
      <c r="AV1329" s="13" t="s">
        <v>81</v>
      </c>
      <c r="AW1329" s="13" t="s">
        <v>30</v>
      </c>
      <c r="AX1329" s="13" t="s">
        <v>73</v>
      </c>
      <c r="AY1329" s="239" t="s">
        <v>141</v>
      </c>
    </row>
    <row r="1330" s="13" customFormat="1">
      <c r="A1330" s="13"/>
      <c r="B1330" s="229"/>
      <c r="C1330" s="230"/>
      <c r="D1330" s="231" t="s">
        <v>151</v>
      </c>
      <c r="E1330" s="232" t="s">
        <v>1</v>
      </c>
      <c r="F1330" s="233" t="s">
        <v>279</v>
      </c>
      <c r="G1330" s="230"/>
      <c r="H1330" s="232" t="s">
        <v>1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9" t="s">
        <v>151</v>
      </c>
      <c r="AU1330" s="239" t="s">
        <v>149</v>
      </c>
      <c r="AV1330" s="13" t="s">
        <v>81</v>
      </c>
      <c r="AW1330" s="13" t="s">
        <v>30</v>
      </c>
      <c r="AX1330" s="13" t="s">
        <v>73</v>
      </c>
      <c r="AY1330" s="239" t="s">
        <v>141</v>
      </c>
    </row>
    <row r="1331" s="14" customFormat="1">
      <c r="A1331" s="14"/>
      <c r="B1331" s="240"/>
      <c r="C1331" s="241"/>
      <c r="D1331" s="231" t="s">
        <v>151</v>
      </c>
      <c r="E1331" s="242" t="s">
        <v>1</v>
      </c>
      <c r="F1331" s="243" t="s">
        <v>1698</v>
      </c>
      <c r="G1331" s="241"/>
      <c r="H1331" s="244">
        <v>7.1600000000000001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0" t="s">
        <v>151</v>
      </c>
      <c r="AU1331" s="250" t="s">
        <v>149</v>
      </c>
      <c r="AV1331" s="14" t="s">
        <v>149</v>
      </c>
      <c r="AW1331" s="14" t="s">
        <v>30</v>
      </c>
      <c r="AX1331" s="14" t="s">
        <v>73</v>
      </c>
      <c r="AY1331" s="250" t="s">
        <v>141</v>
      </c>
    </row>
    <row r="1332" s="13" customFormat="1">
      <c r="A1332" s="13"/>
      <c r="B1332" s="229"/>
      <c r="C1332" s="230"/>
      <c r="D1332" s="231" t="s">
        <v>151</v>
      </c>
      <c r="E1332" s="232" t="s">
        <v>1</v>
      </c>
      <c r="F1332" s="233" t="s">
        <v>227</v>
      </c>
      <c r="G1332" s="230"/>
      <c r="H1332" s="232" t="s">
        <v>1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9" t="s">
        <v>151</v>
      </c>
      <c r="AU1332" s="239" t="s">
        <v>149</v>
      </c>
      <c r="AV1332" s="13" t="s">
        <v>81</v>
      </c>
      <c r="AW1332" s="13" t="s">
        <v>30</v>
      </c>
      <c r="AX1332" s="13" t="s">
        <v>73</v>
      </c>
      <c r="AY1332" s="239" t="s">
        <v>141</v>
      </c>
    </row>
    <row r="1333" s="14" customFormat="1">
      <c r="A1333" s="14"/>
      <c r="B1333" s="240"/>
      <c r="C1333" s="241"/>
      <c r="D1333" s="231" t="s">
        <v>151</v>
      </c>
      <c r="E1333" s="242" t="s">
        <v>1</v>
      </c>
      <c r="F1333" s="243" t="s">
        <v>1699</v>
      </c>
      <c r="G1333" s="241"/>
      <c r="H1333" s="244">
        <v>4.3399999999999999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151</v>
      </c>
      <c r="AU1333" s="250" t="s">
        <v>149</v>
      </c>
      <c r="AV1333" s="14" t="s">
        <v>149</v>
      </c>
      <c r="AW1333" s="14" t="s">
        <v>30</v>
      </c>
      <c r="AX1333" s="14" t="s">
        <v>73</v>
      </c>
      <c r="AY1333" s="250" t="s">
        <v>141</v>
      </c>
    </row>
    <row r="1334" s="15" customFormat="1">
      <c r="A1334" s="15"/>
      <c r="B1334" s="262"/>
      <c r="C1334" s="263"/>
      <c r="D1334" s="231" t="s">
        <v>151</v>
      </c>
      <c r="E1334" s="264" t="s">
        <v>1</v>
      </c>
      <c r="F1334" s="265" t="s">
        <v>173</v>
      </c>
      <c r="G1334" s="263"/>
      <c r="H1334" s="266">
        <v>11.5</v>
      </c>
      <c r="I1334" s="267"/>
      <c r="J1334" s="263"/>
      <c r="K1334" s="263"/>
      <c r="L1334" s="268"/>
      <c r="M1334" s="269"/>
      <c r="N1334" s="270"/>
      <c r="O1334" s="270"/>
      <c r="P1334" s="270"/>
      <c r="Q1334" s="270"/>
      <c r="R1334" s="270"/>
      <c r="S1334" s="270"/>
      <c r="T1334" s="271"/>
      <c r="U1334" s="15"/>
      <c r="V1334" s="15"/>
      <c r="W1334" s="15"/>
      <c r="X1334" s="15"/>
      <c r="Y1334" s="15"/>
      <c r="Z1334" s="15"/>
      <c r="AA1334" s="15"/>
      <c r="AB1334" s="15"/>
      <c r="AC1334" s="15"/>
      <c r="AD1334" s="15"/>
      <c r="AE1334" s="15"/>
      <c r="AT1334" s="272" t="s">
        <v>151</v>
      </c>
      <c r="AU1334" s="272" t="s">
        <v>149</v>
      </c>
      <c r="AV1334" s="15" t="s">
        <v>148</v>
      </c>
      <c r="AW1334" s="15" t="s">
        <v>30</v>
      </c>
      <c r="AX1334" s="15" t="s">
        <v>81</v>
      </c>
      <c r="AY1334" s="272" t="s">
        <v>141</v>
      </c>
    </row>
    <row r="1335" s="2" customFormat="1" ht="16.5" customHeight="1">
      <c r="A1335" s="38"/>
      <c r="B1335" s="39"/>
      <c r="C1335" s="215" t="s">
        <v>1704</v>
      </c>
      <c r="D1335" s="215" t="s">
        <v>144</v>
      </c>
      <c r="E1335" s="216" t="s">
        <v>1705</v>
      </c>
      <c r="F1335" s="217" t="s">
        <v>1706</v>
      </c>
      <c r="G1335" s="218" t="s">
        <v>162</v>
      </c>
      <c r="H1335" s="219">
        <v>1</v>
      </c>
      <c r="I1335" s="220"/>
      <c r="J1335" s="221">
        <f>ROUND(I1335*H1335,2)</f>
        <v>0</v>
      </c>
      <c r="K1335" s="222"/>
      <c r="L1335" s="44"/>
      <c r="M1335" s="223" t="s">
        <v>1</v>
      </c>
      <c r="N1335" s="224" t="s">
        <v>39</v>
      </c>
      <c r="O1335" s="91"/>
      <c r="P1335" s="225">
        <f>O1335*H1335</f>
        <v>0</v>
      </c>
      <c r="Q1335" s="225">
        <v>0.00018000000000000001</v>
      </c>
      <c r="R1335" s="225">
        <f>Q1335*H1335</f>
        <v>0.00018000000000000001</v>
      </c>
      <c r="S1335" s="225">
        <v>0</v>
      </c>
      <c r="T1335" s="226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27" t="s">
        <v>265</v>
      </c>
      <c r="AT1335" s="227" t="s">
        <v>144</v>
      </c>
      <c r="AU1335" s="227" t="s">
        <v>149</v>
      </c>
      <c r="AY1335" s="17" t="s">
        <v>141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17" t="s">
        <v>149</v>
      </c>
      <c r="BK1335" s="228">
        <f>ROUND(I1335*H1335,2)</f>
        <v>0</v>
      </c>
      <c r="BL1335" s="17" t="s">
        <v>265</v>
      </c>
      <c r="BM1335" s="227" t="s">
        <v>1707</v>
      </c>
    </row>
    <row r="1336" s="13" customFormat="1">
      <c r="A1336" s="13"/>
      <c r="B1336" s="229"/>
      <c r="C1336" s="230"/>
      <c r="D1336" s="231" t="s">
        <v>151</v>
      </c>
      <c r="E1336" s="232" t="s">
        <v>1</v>
      </c>
      <c r="F1336" s="233" t="s">
        <v>1708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151</v>
      </c>
      <c r="AU1336" s="239" t="s">
        <v>149</v>
      </c>
      <c r="AV1336" s="13" t="s">
        <v>81</v>
      </c>
      <c r="AW1336" s="13" t="s">
        <v>30</v>
      </c>
      <c r="AX1336" s="13" t="s">
        <v>73</v>
      </c>
      <c r="AY1336" s="239" t="s">
        <v>141</v>
      </c>
    </row>
    <row r="1337" s="14" customFormat="1">
      <c r="A1337" s="14"/>
      <c r="B1337" s="240"/>
      <c r="C1337" s="241"/>
      <c r="D1337" s="231" t="s">
        <v>151</v>
      </c>
      <c r="E1337" s="242" t="s">
        <v>1</v>
      </c>
      <c r="F1337" s="243" t="s">
        <v>81</v>
      </c>
      <c r="G1337" s="241"/>
      <c r="H1337" s="244">
        <v>1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151</v>
      </c>
      <c r="AU1337" s="250" t="s">
        <v>149</v>
      </c>
      <c r="AV1337" s="14" t="s">
        <v>149</v>
      </c>
      <c r="AW1337" s="14" t="s">
        <v>30</v>
      </c>
      <c r="AX1337" s="14" t="s">
        <v>73</v>
      </c>
      <c r="AY1337" s="250" t="s">
        <v>141</v>
      </c>
    </row>
    <row r="1338" s="15" customFormat="1">
      <c r="A1338" s="15"/>
      <c r="B1338" s="262"/>
      <c r="C1338" s="263"/>
      <c r="D1338" s="231" t="s">
        <v>151</v>
      </c>
      <c r="E1338" s="264" t="s">
        <v>1</v>
      </c>
      <c r="F1338" s="265" t="s">
        <v>173</v>
      </c>
      <c r="G1338" s="263"/>
      <c r="H1338" s="266">
        <v>1</v>
      </c>
      <c r="I1338" s="267"/>
      <c r="J1338" s="263"/>
      <c r="K1338" s="263"/>
      <c r="L1338" s="268"/>
      <c r="M1338" s="269"/>
      <c r="N1338" s="270"/>
      <c r="O1338" s="270"/>
      <c r="P1338" s="270"/>
      <c r="Q1338" s="270"/>
      <c r="R1338" s="270"/>
      <c r="S1338" s="270"/>
      <c r="T1338" s="271"/>
      <c r="U1338" s="15"/>
      <c r="V1338" s="15"/>
      <c r="W1338" s="15"/>
      <c r="X1338" s="15"/>
      <c r="Y1338" s="15"/>
      <c r="Z1338" s="15"/>
      <c r="AA1338" s="15"/>
      <c r="AB1338" s="15"/>
      <c r="AC1338" s="15"/>
      <c r="AD1338" s="15"/>
      <c r="AE1338" s="15"/>
      <c r="AT1338" s="272" t="s">
        <v>151</v>
      </c>
      <c r="AU1338" s="272" t="s">
        <v>149</v>
      </c>
      <c r="AV1338" s="15" t="s">
        <v>148</v>
      </c>
      <c r="AW1338" s="15" t="s">
        <v>30</v>
      </c>
      <c r="AX1338" s="15" t="s">
        <v>81</v>
      </c>
      <c r="AY1338" s="272" t="s">
        <v>141</v>
      </c>
    </row>
    <row r="1339" s="2" customFormat="1" ht="24.15" customHeight="1">
      <c r="A1339" s="38"/>
      <c r="B1339" s="39"/>
      <c r="C1339" s="215" t="s">
        <v>1709</v>
      </c>
      <c r="D1339" s="215" t="s">
        <v>144</v>
      </c>
      <c r="E1339" s="216" t="s">
        <v>1710</v>
      </c>
      <c r="F1339" s="217" t="s">
        <v>1711</v>
      </c>
      <c r="G1339" s="218" t="s">
        <v>168</v>
      </c>
      <c r="H1339" s="219">
        <v>4.1630000000000003</v>
      </c>
      <c r="I1339" s="220"/>
      <c r="J1339" s="221">
        <f>ROUND(I1339*H1339,2)</f>
        <v>0</v>
      </c>
      <c r="K1339" s="222"/>
      <c r="L1339" s="44"/>
      <c r="M1339" s="223" t="s">
        <v>1</v>
      </c>
      <c r="N1339" s="224" t="s">
        <v>39</v>
      </c>
      <c r="O1339" s="91"/>
      <c r="P1339" s="225">
        <f>O1339*H1339</f>
        <v>0</v>
      </c>
      <c r="Q1339" s="225">
        <v>5.0000000000000002E-05</v>
      </c>
      <c r="R1339" s="225">
        <f>Q1339*H1339</f>
        <v>0.00020815000000000002</v>
      </c>
      <c r="S1339" s="225">
        <v>0</v>
      </c>
      <c r="T1339" s="226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27" t="s">
        <v>265</v>
      </c>
      <c r="AT1339" s="227" t="s">
        <v>144</v>
      </c>
      <c r="AU1339" s="227" t="s">
        <v>149</v>
      </c>
      <c r="AY1339" s="17" t="s">
        <v>141</v>
      </c>
      <c r="BE1339" s="228">
        <f>IF(N1339="základní",J1339,0)</f>
        <v>0</v>
      </c>
      <c r="BF1339" s="228">
        <f>IF(N1339="snížená",J1339,0)</f>
        <v>0</v>
      </c>
      <c r="BG1339" s="228">
        <f>IF(N1339="zákl. přenesená",J1339,0)</f>
        <v>0</v>
      </c>
      <c r="BH1339" s="228">
        <f>IF(N1339="sníž. přenesená",J1339,0)</f>
        <v>0</v>
      </c>
      <c r="BI1339" s="228">
        <f>IF(N1339="nulová",J1339,0)</f>
        <v>0</v>
      </c>
      <c r="BJ1339" s="17" t="s">
        <v>149</v>
      </c>
      <c r="BK1339" s="228">
        <f>ROUND(I1339*H1339,2)</f>
        <v>0</v>
      </c>
      <c r="BL1339" s="17" t="s">
        <v>265</v>
      </c>
      <c r="BM1339" s="227" t="s">
        <v>1712</v>
      </c>
    </row>
    <row r="1340" s="13" customFormat="1">
      <c r="A1340" s="13"/>
      <c r="B1340" s="229"/>
      <c r="C1340" s="230"/>
      <c r="D1340" s="231" t="s">
        <v>151</v>
      </c>
      <c r="E1340" s="232" t="s">
        <v>1</v>
      </c>
      <c r="F1340" s="233" t="s">
        <v>227</v>
      </c>
      <c r="G1340" s="230"/>
      <c r="H1340" s="232" t="s">
        <v>1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9" t="s">
        <v>151</v>
      </c>
      <c r="AU1340" s="239" t="s">
        <v>149</v>
      </c>
      <c r="AV1340" s="13" t="s">
        <v>81</v>
      </c>
      <c r="AW1340" s="13" t="s">
        <v>30</v>
      </c>
      <c r="AX1340" s="13" t="s">
        <v>73</v>
      </c>
      <c r="AY1340" s="239" t="s">
        <v>141</v>
      </c>
    </row>
    <row r="1341" s="14" customFormat="1">
      <c r="A1341" s="14"/>
      <c r="B1341" s="240"/>
      <c r="C1341" s="241"/>
      <c r="D1341" s="231" t="s">
        <v>151</v>
      </c>
      <c r="E1341" s="242" t="s">
        <v>1</v>
      </c>
      <c r="F1341" s="243" t="s">
        <v>193</v>
      </c>
      <c r="G1341" s="241"/>
      <c r="H1341" s="244">
        <v>1.1220000000000001</v>
      </c>
      <c r="I1341" s="245"/>
      <c r="J1341" s="241"/>
      <c r="K1341" s="241"/>
      <c r="L1341" s="246"/>
      <c r="M1341" s="247"/>
      <c r="N1341" s="248"/>
      <c r="O1341" s="248"/>
      <c r="P1341" s="248"/>
      <c r="Q1341" s="248"/>
      <c r="R1341" s="248"/>
      <c r="S1341" s="248"/>
      <c r="T1341" s="249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0" t="s">
        <v>151</v>
      </c>
      <c r="AU1341" s="250" t="s">
        <v>149</v>
      </c>
      <c r="AV1341" s="14" t="s">
        <v>149</v>
      </c>
      <c r="AW1341" s="14" t="s">
        <v>30</v>
      </c>
      <c r="AX1341" s="14" t="s">
        <v>73</v>
      </c>
      <c r="AY1341" s="250" t="s">
        <v>141</v>
      </c>
    </row>
    <row r="1342" s="13" customFormat="1">
      <c r="A1342" s="13"/>
      <c r="B1342" s="229"/>
      <c r="C1342" s="230"/>
      <c r="D1342" s="231" t="s">
        <v>151</v>
      </c>
      <c r="E1342" s="232" t="s">
        <v>1</v>
      </c>
      <c r="F1342" s="233" t="s">
        <v>229</v>
      </c>
      <c r="G1342" s="230"/>
      <c r="H1342" s="232" t="s">
        <v>1</v>
      </c>
      <c r="I1342" s="234"/>
      <c r="J1342" s="230"/>
      <c r="K1342" s="230"/>
      <c r="L1342" s="235"/>
      <c r="M1342" s="236"/>
      <c r="N1342" s="237"/>
      <c r="O1342" s="237"/>
      <c r="P1342" s="237"/>
      <c r="Q1342" s="237"/>
      <c r="R1342" s="237"/>
      <c r="S1342" s="237"/>
      <c r="T1342" s="23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39" t="s">
        <v>151</v>
      </c>
      <c r="AU1342" s="239" t="s">
        <v>149</v>
      </c>
      <c r="AV1342" s="13" t="s">
        <v>81</v>
      </c>
      <c r="AW1342" s="13" t="s">
        <v>30</v>
      </c>
      <c r="AX1342" s="13" t="s">
        <v>73</v>
      </c>
      <c r="AY1342" s="239" t="s">
        <v>141</v>
      </c>
    </row>
    <row r="1343" s="14" customFormat="1">
      <c r="A1343" s="14"/>
      <c r="B1343" s="240"/>
      <c r="C1343" s="241"/>
      <c r="D1343" s="231" t="s">
        <v>151</v>
      </c>
      <c r="E1343" s="242" t="s">
        <v>1</v>
      </c>
      <c r="F1343" s="243" t="s">
        <v>195</v>
      </c>
      <c r="G1343" s="241"/>
      <c r="H1343" s="244">
        <v>3.0409999999999999</v>
      </c>
      <c r="I1343" s="245"/>
      <c r="J1343" s="241"/>
      <c r="K1343" s="241"/>
      <c r="L1343" s="246"/>
      <c r="M1343" s="247"/>
      <c r="N1343" s="248"/>
      <c r="O1343" s="248"/>
      <c r="P1343" s="248"/>
      <c r="Q1343" s="248"/>
      <c r="R1343" s="248"/>
      <c r="S1343" s="248"/>
      <c r="T1343" s="249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50" t="s">
        <v>151</v>
      </c>
      <c r="AU1343" s="250" t="s">
        <v>149</v>
      </c>
      <c r="AV1343" s="14" t="s">
        <v>149</v>
      </c>
      <c r="AW1343" s="14" t="s">
        <v>30</v>
      </c>
      <c r="AX1343" s="14" t="s">
        <v>73</v>
      </c>
      <c r="AY1343" s="250" t="s">
        <v>141</v>
      </c>
    </row>
    <row r="1344" s="15" customFormat="1">
      <c r="A1344" s="15"/>
      <c r="B1344" s="262"/>
      <c r="C1344" s="263"/>
      <c r="D1344" s="231" t="s">
        <v>151</v>
      </c>
      <c r="E1344" s="264" t="s">
        <v>1</v>
      </c>
      <c r="F1344" s="265" t="s">
        <v>173</v>
      </c>
      <c r="G1344" s="263"/>
      <c r="H1344" s="266">
        <v>4.1630000000000003</v>
      </c>
      <c r="I1344" s="267"/>
      <c r="J1344" s="263"/>
      <c r="K1344" s="263"/>
      <c r="L1344" s="268"/>
      <c r="M1344" s="269"/>
      <c r="N1344" s="270"/>
      <c r="O1344" s="270"/>
      <c r="P1344" s="270"/>
      <c r="Q1344" s="270"/>
      <c r="R1344" s="270"/>
      <c r="S1344" s="270"/>
      <c r="T1344" s="271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72" t="s">
        <v>151</v>
      </c>
      <c r="AU1344" s="272" t="s">
        <v>149</v>
      </c>
      <c r="AV1344" s="15" t="s">
        <v>148</v>
      </c>
      <c r="AW1344" s="15" t="s">
        <v>30</v>
      </c>
      <c r="AX1344" s="15" t="s">
        <v>81</v>
      </c>
      <c r="AY1344" s="272" t="s">
        <v>141</v>
      </c>
    </row>
    <row r="1345" s="2" customFormat="1" ht="24.15" customHeight="1">
      <c r="A1345" s="38"/>
      <c r="B1345" s="39"/>
      <c r="C1345" s="215" t="s">
        <v>1713</v>
      </c>
      <c r="D1345" s="215" t="s">
        <v>144</v>
      </c>
      <c r="E1345" s="216" t="s">
        <v>1714</v>
      </c>
      <c r="F1345" s="217" t="s">
        <v>1715</v>
      </c>
      <c r="G1345" s="218" t="s">
        <v>147</v>
      </c>
      <c r="H1345" s="219">
        <v>0.21099999999999999</v>
      </c>
      <c r="I1345" s="220"/>
      <c r="J1345" s="221">
        <f>ROUND(I1345*H1345,2)</f>
        <v>0</v>
      </c>
      <c r="K1345" s="222"/>
      <c r="L1345" s="44"/>
      <c r="M1345" s="223" t="s">
        <v>1</v>
      </c>
      <c r="N1345" s="224" t="s">
        <v>39</v>
      </c>
      <c r="O1345" s="91"/>
      <c r="P1345" s="225">
        <f>O1345*H1345</f>
        <v>0</v>
      </c>
      <c r="Q1345" s="225">
        <v>0</v>
      </c>
      <c r="R1345" s="225">
        <f>Q1345*H1345</f>
        <v>0</v>
      </c>
      <c r="S1345" s="225">
        <v>0</v>
      </c>
      <c r="T1345" s="226">
        <f>S1345*H1345</f>
        <v>0</v>
      </c>
      <c r="U1345" s="38"/>
      <c r="V1345" s="38"/>
      <c r="W1345" s="38"/>
      <c r="X1345" s="38"/>
      <c r="Y1345" s="38"/>
      <c r="Z1345" s="38"/>
      <c r="AA1345" s="38"/>
      <c r="AB1345" s="38"/>
      <c r="AC1345" s="38"/>
      <c r="AD1345" s="38"/>
      <c r="AE1345" s="38"/>
      <c r="AR1345" s="227" t="s">
        <v>265</v>
      </c>
      <c r="AT1345" s="227" t="s">
        <v>144</v>
      </c>
      <c r="AU1345" s="227" t="s">
        <v>149</v>
      </c>
      <c r="AY1345" s="17" t="s">
        <v>141</v>
      </c>
      <c r="BE1345" s="228">
        <f>IF(N1345="základní",J1345,0)</f>
        <v>0</v>
      </c>
      <c r="BF1345" s="228">
        <f>IF(N1345="snížená",J1345,0)</f>
        <v>0</v>
      </c>
      <c r="BG1345" s="228">
        <f>IF(N1345="zákl. přenesená",J1345,0)</f>
        <v>0</v>
      </c>
      <c r="BH1345" s="228">
        <f>IF(N1345="sníž. přenesená",J1345,0)</f>
        <v>0</v>
      </c>
      <c r="BI1345" s="228">
        <f>IF(N1345="nulová",J1345,0)</f>
        <v>0</v>
      </c>
      <c r="BJ1345" s="17" t="s">
        <v>149</v>
      </c>
      <c r="BK1345" s="228">
        <f>ROUND(I1345*H1345,2)</f>
        <v>0</v>
      </c>
      <c r="BL1345" s="17" t="s">
        <v>265</v>
      </c>
      <c r="BM1345" s="227" t="s">
        <v>1716</v>
      </c>
    </row>
    <row r="1346" s="2" customFormat="1" ht="33" customHeight="1">
      <c r="A1346" s="38"/>
      <c r="B1346" s="39"/>
      <c r="C1346" s="215" t="s">
        <v>1717</v>
      </c>
      <c r="D1346" s="215" t="s">
        <v>144</v>
      </c>
      <c r="E1346" s="216" t="s">
        <v>1718</v>
      </c>
      <c r="F1346" s="217" t="s">
        <v>1719</v>
      </c>
      <c r="G1346" s="218" t="s">
        <v>147</v>
      </c>
      <c r="H1346" s="219">
        <v>0.42199999999999999</v>
      </c>
      <c r="I1346" s="220"/>
      <c r="J1346" s="221">
        <f>ROUND(I1346*H1346,2)</f>
        <v>0</v>
      </c>
      <c r="K1346" s="222"/>
      <c r="L1346" s="44"/>
      <c r="M1346" s="223" t="s">
        <v>1</v>
      </c>
      <c r="N1346" s="224" t="s">
        <v>39</v>
      </c>
      <c r="O1346" s="91"/>
      <c r="P1346" s="225">
        <f>O1346*H1346</f>
        <v>0</v>
      </c>
      <c r="Q1346" s="225">
        <v>0</v>
      </c>
      <c r="R1346" s="225">
        <f>Q1346*H1346</f>
        <v>0</v>
      </c>
      <c r="S1346" s="225">
        <v>0</v>
      </c>
      <c r="T1346" s="226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227" t="s">
        <v>265</v>
      </c>
      <c r="AT1346" s="227" t="s">
        <v>144</v>
      </c>
      <c r="AU1346" s="227" t="s">
        <v>149</v>
      </c>
      <c r="AY1346" s="17" t="s">
        <v>141</v>
      </c>
      <c r="BE1346" s="228">
        <f>IF(N1346="základní",J1346,0)</f>
        <v>0</v>
      </c>
      <c r="BF1346" s="228">
        <f>IF(N1346="snížená",J1346,0)</f>
        <v>0</v>
      </c>
      <c r="BG1346" s="228">
        <f>IF(N1346="zákl. přenesená",J1346,0)</f>
        <v>0</v>
      </c>
      <c r="BH1346" s="228">
        <f>IF(N1346="sníž. přenesená",J1346,0)</f>
        <v>0</v>
      </c>
      <c r="BI1346" s="228">
        <f>IF(N1346="nulová",J1346,0)</f>
        <v>0</v>
      </c>
      <c r="BJ1346" s="17" t="s">
        <v>149</v>
      </c>
      <c r="BK1346" s="228">
        <f>ROUND(I1346*H1346,2)</f>
        <v>0</v>
      </c>
      <c r="BL1346" s="17" t="s">
        <v>265</v>
      </c>
      <c r="BM1346" s="227" t="s">
        <v>1720</v>
      </c>
    </row>
    <row r="1347" s="14" customFormat="1">
      <c r="A1347" s="14"/>
      <c r="B1347" s="240"/>
      <c r="C1347" s="241"/>
      <c r="D1347" s="231" t="s">
        <v>151</v>
      </c>
      <c r="E1347" s="241"/>
      <c r="F1347" s="243" t="s">
        <v>1721</v>
      </c>
      <c r="G1347" s="241"/>
      <c r="H1347" s="244">
        <v>0.42199999999999999</v>
      </c>
      <c r="I1347" s="245"/>
      <c r="J1347" s="241"/>
      <c r="K1347" s="241"/>
      <c r="L1347" s="246"/>
      <c r="M1347" s="247"/>
      <c r="N1347" s="248"/>
      <c r="O1347" s="248"/>
      <c r="P1347" s="248"/>
      <c r="Q1347" s="248"/>
      <c r="R1347" s="248"/>
      <c r="S1347" s="248"/>
      <c r="T1347" s="249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0" t="s">
        <v>151</v>
      </c>
      <c r="AU1347" s="250" t="s">
        <v>149</v>
      </c>
      <c r="AV1347" s="14" t="s">
        <v>149</v>
      </c>
      <c r="AW1347" s="14" t="s">
        <v>4</v>
      </c>
      <c r="AX1347" s="14" t="s">
        <v>81</v>
      </c>
      <c r="AY1347" s="250" t="s">
        <v>141</v>
      </c>
    </row>
    <row r="1348" s="12" customFormat="1" ht="22.8" customHeight="1">
      <c r="A1348" s="12"/>
      <c r="B1348" s="199"/>
      <c r="C1348" s="200"/>
      <c r="D1348" s="201" t="s">
        <v>72</v>
      </c>
      <c r="E1348" s="213" t="s">
        <v>1722</v>
      </c>
      <c r="F1348" s="213" t="s">
        <v>1723</v>
      </c>
      <c r="G1348" s="200"/>
      <c r="H1348" s="200"/>
      <c r="I1348" s="203"/>
      <c r="J1348" s="214">
        <f>BK1348</f>
        <v>0</v>
      </c>
      <c r="K1348" s="200"/>
      <c r="L1348" s="205"/>
      <c r="M1348" s="206"/>
      <c r="N1348" s="207"/>
      <c r="O1348" s="207"/>
      <c r="P1348" s="208">
        <f>SUM(P1349:P1448)</f>
        <v>0</v>
      </c>
      <c r="Q1348" s="207"/>
      <c r="R1348" s="208">
        <f>SUM(R1349:R1448)</f>
        <v>0.33877843999999996</v>
      </c>
      <c r="S1348" s="207"/>
      <c r="T1348" s="209">
        <f>SUM(T1349:T1448)</f>
        <v>0.22769999999999999</v>
      </c>
      <c r="U1348" s="12"/>
      <c r="V1348" s="12"/>
      <c r="W1348" s="12"/>
      <c r="X1348" s="12"/>
      <c r="Y1348" s="12"/>
      <c r="Z1348" s="12"/>
      <c r="AA1348" s="12"/>
      <c r="AB1348" s="12"/>
      <c r="AC1348" s="12"/>
      <c r="AD1348" s="12"/>
      <c r="AE1348" s="12"/>
      <c r="AR1348" s="210" t="s">
        <v>149</v>
      </c>
      <c r="AT1348" s="211" t="s">
        <v>72</v>
      </c>
      <c r="AU1348" s="211" t="s">
        <v>81</v>
      </c>
      <c r="AY1348" s="210" t="s">
        <v>141</v>
      </c>
      <c r="BK1348" s="212">
        <f>SUM(BK1349:BK1448)</f>
        <v>0</v>
      </c>
    </row>
    <row r="1349" s="2" customFormat="1" ht="21.75" customHeight="1">
      <c r="A1349" s="38"/>
      <c r="B1349" s="39"/>
      <c r="C1349" s="215" t="s">
        <v>1724</v>
      </c>
      <c r="D1349" s="215" t="s">
        <v>144</v>
      </c>
      <c r="E1349" s="216" t="s">
        <v>1725</v>
      </c>
      <c r="F1349" s="217" t="s">
        <v>1726</v>
      </c>
      <c r="G1349" s="218" t="s">
        <v>168</v>
      </c>
      <c r="H1349" s="219">
        <v>13.135999999999999</v>
      </c>
      <c r="I1349" s="220"/>
      <c r="J1349" s="221">
        <f>ROUND(I1349*H1349,2)</f>
        <v>0</v>
      </c>
      <c r="K1349" s="222"/>
      <c r="L1349" s="44"/>
      <c r="M1349" s="223" t="s">
        <v>1</v>
      </c>
      <c r="N1349" s="224" t="s">
        <v>39</v>
      </c>
      <c r="O1349" s="91"/>
      <c r="P1349" s="225">
        <f>O1349*H1349</f>
        <v>0</v>
      </c>
      <c r="Q1349" s="225">
        <v>0</v>
      </c>
      <c r="R1349" s="225">
        <f>Q1349*H1349</f>
        <v>0</v>
      </c>
      <c r="S1349" s="225">
        <v>0</v>
      </c>
      <c r="T1349" s="226">
        <f>S1349*H1349</f>
        <v>0</v>
      </c>
      <c r="U1349" s="38"/>
      <c r="V1349" s="38"/>
      <c r="W1349" s="38"/>
      <c r="X1349" s="38"/>
      <c r="Y1349" s="38"/>
      <c r="Z1349" s="38"/>
      <c r="AA1349" s="38"/>
      <c r="AB1349" s="38"/>
      <c r="AC1349" s="38"/>
      <c r="AD1349" s="38"/>
      <c r="AE1349" s="38"/>
      <c r="AR1349" s="227" t="s">
        <v>265</v>
      </c>
      <c r="AT1349" s="227" t="s">
        <v>144</v>
      </c>
      <c r="AU1349" s="227" t="s">
        <v>149</v>
      </c>
      <c r="AY1349" s="17" t="s">
        <v>141</v>
      </c>
      <c r="BE1349" s="228">
        <f>IF(N1349="základní",J1349,0)</f>
        <v>0</v>
      </c>
      <c r="BF1349" s="228">
        <f>IF(N1349="snížená",J1349,0)</f>
        <v>0</v>
      </c>
      <c r="BG1349" s="228">
        <f>IF(N1349="zákl. přenesená",J1349,0)</f>
        <v>0</v>
      </c>
      <c r="BH1349" s="228">
        <f>IF(N1349="sníž. přenesená",J1349,0)</f>
        <v>0</v>
      </c>
      <c r="BI1349" s="228">
        <f>IF(N1349="nulová",J1349,0)</f>
        <v>0</v>
      </c>
      <c r="BJ1349" s="17" t="s">
        <v>149</v>
      </c>
      <c r="BK1349" s="228">
        <f>ROUND(I1349*H1349,2)</f>
        <v>0</v>
      </c>
      <c r="BL1349" s="17" t="s">
        <v>265</v>
      </c>
      <c r="BM1349" s="227" t="s">
        <v>1727</v>
      </c>
    </row>
    <row r="1350" s="13" customFormat="1">
      <c r="A1350" s="13"/>
      <c r="B1350" s="229"/>
      <c r="C1350" s="230"/>
      <c r="D1350" s="231" t="s">
        <v>151</v>
      </c>
      <c r="E1350" s="232" t="s">
        <v>1</v>
      </c>
      <c r="F1350" s="233" t="s">
        <v>196</v>
      </c>
      <c r="G1350" s="230"/>
      <c r="H1350" s="232" t="s">
        <v>1</v>
      </c>
      <c r="I1350" s="234"/>
      <c r="J1350" s="230"/>
      <c r="K1350" s="230"/>
      <c r="L1350" s="235"/>
      <c r="M1350" s="236"/>
      <c r="N1350" s="237"/>
      <c r="O1350" s="237"/>
      <c r="P1350" s="237"/>
      <c r="Q1350" s="237"/>
      <c r="R1350" s="237"/>
      <c r="S1350" s="237"/>
      <c r="T1350" s="238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39" t="s">
        <v>151</v>
      </c>
      <c r="AU1350" s="239" t="s">
        <v>149</v>
      </c>
      <c r="AV1350" s="13" t="s">
        <v>81</v>
      </c>
      <c r="AW1350" s="13" t="s">
        <v>30</v>
      </c>
      <c r="AX1350" s="13" t="s">
        <v>73</v>
      </c>
      <c r="AY1350" s="239" t="s">
        <v>141</v>
      </c>
    </row>
    <row r="1351" s="14" customFormat="1">
      <c r="A1351" s="14"/>
      <c r="B1351" s="240"/>
      <c r="C1351" s="241"/>
      <c r="D1351" s="231" t="s">
        <v>151</v>
      </c>
      <c r="E1351" s="242" t="s">
        <v>1</v>
      </c>
      <c r="F1351" s="243" t="s">
        <v>197</v>
      </c>
      <c r="G1351" s="241"/>
      <c r="H1351" s="244">
        <v>13.135999999999999</v>
      </c>
      <c r="I1351" s="245"/>
      <c r="J1351" s="241"/>
      <c r="K1351" s="241"/>
      <c r="L1351" s="246"/>
      <c r="M1351" s="247"/>
      <c r="N1351" s="248"/>
      <c r="O1351" s="248"/>
      <c r="P1351" s="248"/>
      <c r="Q1351" s="248"/>
      <c r="R1351" s="248"/>
      <c r="S1351" s="248"/>
      <c r="T1351" s="249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50" t="s">
        <v>151</v>
      </c>
      <c r="AU1351" s="250" t="s">
        <v>149</v>
      </c>
      <c r="AV1351" s="14" t="s">
        <v>149</v>
      </c>
      <c r="AW1351" s="14" t="s">
        <v>30</v>
      </c>
      <c r="AX1351" s="14" t="s">
        <v>81</v>
      </c>
      <c r="AY1351" s="250" t="s">
        <v>141</v>
      </c>
    </row>
    <row r="1352" s="2" customFormat="1" ht="16.5" customHeight="1">
      <c r="A1352" s="38"/>
      <c r="B1352" s="39"/>
      <c r="C1352" s="215" t="s">
        <v>1728</v>
      </c>
      <c r="D1352" s="215" t="s">
        <v>144</v>
      </c>
      <c r="E1352" s="216" t="s">
        <v>1729</v>
      </c>
      <c r="F1352" s="217" t="s">
        <v>1730</v>
      </c>
      <c r="G1352" s="218" t="s">
        <v>168</v>
      </c>
      <c r="H1352" s="219">
        <v>13.135999999999999</v>
      </c>
      <c r="I1352" s="220"/>
      <c r="J1352" s="221">
        <f>ROUND(I1352*H1352,2)</f>
        <v>0</v>
      </c>
      <c r="K1352" s="222"/>
      <c r="L1352" s="44"/>
      <c r="M1352" s="223" t="s">
        <v>1</v>
      </c>
      <c r="N1352" s="224" t="s">
        <v>39</v>
      </c>
      <c r="O1352" s="91"/>
      <c r="P1352" s="225">
        <f>O1352*H1352</f>
        <v>0</v>
      </c>
      <c r="Q1352" s="225">
        <v>0</v>
      </c>
      <c r="R1352" s="225">
        <f>Q1352*H1352</f>
        <v>0</v>
      </c>
      <c r="S1352" s="225">
        <v>0</v>
      </c>
      <c r="T1352" s="226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27" t="s">
        <v>265</v>
      </c>
      <c r="AT1352" s="227" t="s">
        <v>144</v>
      </c>
      <c r="AU1352" s="227" t="s">
        <v>149</v>
      </c>
      <c r="AY1352" s="17" t="s">
        <v>141</v>
      </c>
      <c r="BE1352" s="228">
        <f>IF(N1352="základní",J1352,0)</f>
        <v>0</v>
      </c>
      <c r="BF1352" s="228">
        <f>IF(N1352="snížená",J1352,0)</f>
        <v>0</v>
      </c>
      <c r="BG1352" s="228">
        <f>IF(N1352="zákl. přenesená",J1352,0)</f>
        <v>0</v>
      </c>
      <c r="BH1352" s="228">
        <f>IF(N1352="sníž. přenesená",J1352,0)</f>
        <v>0</v>
      </c>
      <c r="BI1352" s="228">
        <f>IF(N1352="nulová",J1352,0)</f>
        <v>0</v>
      </c>
      <c r="BJ1352" s="17" t="s">
        <v>149</v>
      </c>
      <c r="BK1352" s="228">
        <f>ROUND(I1352*H1352,2)</f>
        <v>0</v>
      </c>
      <c r="BL1352" s="17" t="s">
        <v>265</v>
      </c>
      <c r="BM1352" s="227" t="s">
        <v>1731</v>
      </c>
    </row>
    <row r="1353" s="13" customFormat="1">
      <c r="A1353" s="13"/>
      <c r="B1353" s="229"/>
      <c r="C1353" s="230"/>
      <c r="D1353" s="231" t="s">
        <v>151</v>
      </c>
      <c r="E1353" s="232" t="s">
        <v>1</v>
      </c>
      <c r="F1353" s="233" t="s">
        <v>196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151</v>
      </c>
      <c r="AU1353" s="239" t="s">
        <v>149</v>
      </c>
      <c r="AV1353" s="13" t="s">
        <v>81</v>
      </c>
      <c r="AW1353" s="13" t="s">
        <v>30</v>
      </c>
      <c r="AX1353" s="13" t="s">
        <v>73</v>
      </c>
      <c r="AY1353" s="239" t="s">
        <v>141</v>
      </c>
    </row>
    <row r="1354" s="14" customFormat="1">
      <c r="A1354" s="14"/>
      <c r="B1354" s="240"/>
      <c r="C1354" s="241"/>
      <c r="D1354" s="231" t="s">
        <v>151</v>
      </c>
      <c r="E1354" s="242" t="s">
        <v>1</v>
      </c>
      <c r="F1354" s="243" t="s">
        <v>197</v>
      </c>
      <c r="G1354" s="241"/>
      <c r="H1354" s="244">
        <v>13.135999999999999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151</v>
      </c>
      <c r="AU1354" s="250" t="s">
        <v>149</v>
      </c>
      <c r="AV1354" s="14" t="s">
        <v>149</v>
      </c>
      <c r="AW1354" s="14" t="s">
        <v>30</v>
      </c>
      <c r="AX1354" s="14" t="s">
        <v>81</v>
      </c>
      <c r="AY1354" s="250" t="s">
        <v>141</v>
      </c>
    </row>
    <row r="1355" s="2" customFormat="1" ht="24.15" customHeight="1">
      <c r="A1355" s="38"/>
      <c r="B1355" s="39"/>
      <c r="C1355" s="215" t="s">
        <v>1732</v>
      </c>
      <c r="D1355" s="215" t="s">
        <v>144</v>
      </c>
      <c r="E1355" s="216" t="s">
        <v>1733</v>
      </c>
      <c r="F1355" s="217" t="s">
        <v>1734</v>
      </c>
      <c r="G1355" s="218" t="s">
        <v>168</v>
      </c>
      <c r="H1355" s="219">
        <v>13.135999999999999</v>
      </c>
      <c r="I1355" s="220"/>
      <c r="J1355" s="221">
        <f>ROUND(I1355*H1355,2)</f>
        <v>0</v>
      </c>
      <c r="K1355" s="222"/>
      <c r="L1355" s="44"/>
      <c r="M1355" s="223" t="s">
        <v>1</v>
      </c>
      <c r="N1355" s="224" t="s">
        <v>39</v>
      </c>
      <c r="O1355" s="91"/>
      <c r="P1355" s="225">
        <f>O1355*H1355</f>
        <v>0</v>
      </c>
      <c r="Q1355" s="225">
        <v>0.00020000000000000001</v>
      </c>
      <c r="R1355" s="225">
        <f>Q1355*H1355</f>
        <v>0.0026272000000000001</v>
      </c>
      <c r="S1355" s="225">
        <v>0</v>
      </c>
      <c r="T1355" s="226">
        <f>S1355*H1355</f>
        <v>0</v>
      </c>
      <c r="U1355" s="38"/>
      <c r="V1355" s="38"/>
      <c r="W1355" s="38"/>
      <c r="X1355" s="38"/>
      <c r="Y1355" s="38"/>
      <c r="Z1355" s="38"/>
      <c r="AA1355" s="38"/>
      <c r="AB1355" s="38"/>
      <c r="AC1355" s="38"/>
      <c r="AD1355" s="38"/>
      <c r="AE1355" s="38"/>
      <c r="AR1355" s="227" t="s">
        <v>265</v>
      </c>
      <c r="AT1355" s="227" t="s">
        <v>144</v>
      </c>
      <c r="AU1355" s="227" t="s">
        <v>149</v>
      </c>
      <c r="AY1355" s="17" t="s">
        <v>141</v>
      </c>
      <c r="BE1355" s="228">
        <f>IF(N1355="základní",J1355,0)</f>
        <v>0</v>
      </c>
      <c r="BF1355" s="228">
        <f>IF(N1355="snížená",J1355,0)</f>
        <v>0</v>
      </c>
      <c r="BG1355" s="228">
        <f>IF(N1355="zákl. přenesená",J1355,0)</f>
        <v>0</v>
      </c>
      <c r="BH1355" s="228">
        <f>IF(N1355="sníž. přenesená",J1355,0)</f>
        <v>0</v>
      </c>
      <c r="BI1355" s="228">
        <f>IF(N1355="nulová",J1355,0)</f>
        <v>0</v>
      </c>
      <c r="BJ1355" s="17" t="s">
        <v>149</v>
      </c>
      <c r="BK1355" s="228">
        <f>ROUND(I1355*H1355,2)</f>
        <v>0</v>
      </c>
      <c r="BL1355" s="17" t="s">
        <v>265</v>
      </c>
      <c r="BM1355" s="227" t="s">
        <v>1735</v>
      </c>
    </row>
    <row r="1356" s="13" customFormat="1">
      <c r="A1356" s="13"/>
      <c r="B1356" s="229"/>
      <c r="C1356" s="230"/>
      <c r="D1356" s="231" t="s">
        <v>151</v>
      </c>
      <c r="E1356" s="232" t="s">
        <v>1</v>
      </c>
      <c r="F1356" s="233" t="s">
        <v>196</v>
      </c>
      <c r="G1356" s="230"/>
      <c r="H1356" s="232" t="s">
        <v>1</v>
      </c>
      <c r="I1356" s="234"/>
      <c r="J1356" s="230"/>
      <c r="K1356" s="230"/>
      <c r="L1356" s="235"/>
      <c r="M1356" s="236"/>
      <c r="N1356" s="237"/>
      <c r="O1356" s="237"/>
      <c r="P1356" s="237"/>
      <c r="Q1356" s="237"/>
      <c r="R1356" s="237"/>
      <c r="S1356" s="237"/>
      <c r="T1356" s="238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39" t="s">
        <v>151</v>
      </c>
      <c r="AU1356" s="239" t="s">
        <v>149</v>
      </c>
      <c r="AV1356" s="13" t="s">
        <v>81</v>
      </c>
      <c r="AW1356" s="13" t="s">
        <v>30</v>
      </c>
      <c r="AX1356" s="13" t="s">
        <v>73</v>
      </c>
      <c r="AY1356" s="239" t="s">
        <v>141</v>
      </c>
    </row>
    <row r="1357" s="14" customFormat="1">
      <c r="A1357" s="14"/>
      <c r="B1357" s="240"/>
      <c r="C1357" s="241"/>
      <c r="D1357" s="231" t="s">
        <v>151</v>
      </c>
      <c r="E1357" s="242" t="s">
        <v>1</v>
      </c>
      <c r="F1357" s="243" t="s">
        <v>197</v>
      </c>
      <c r="G1357" s="241"/>
      <c r="H1357" s="244">
        <v>13.135999999999999</v>
      </c>
      <c r="I1357" s="245"/>
      <c r="J1357" s="241"/>
      <c r="K1357" s="241"/>
      <c r="L1357" s="246"/>
      <c r="M1357" s="247"/>
      <c r="N1357" s="248"/>
      <c r="O1357" s="248"/>
      <c r="P1357" s="248"/>
      <c r="Q1357" s="248"/>
      <c r="R1357" s="248"/>
      <c r="S1357" s="248"/>
      <c r="T1357" s="249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0" t="s">
        <v>151</v>
      </c>
      <c r="AU1357" s="250" t="s">
        <v>149</v>
      </c>
      <c r="AV1357" s="14" t="s">
        <v>149</v>
      </c>
      <c r="AW1357" s="14" t="s">
        <v>30</v>
      </c>
      <c r="AX1357" s="14" t="s">
        <v>81</v>
      </c>
      <c r="AY1357" s="250" t="s">
        <v>141</v>
      </c>
    </row>
    <row r="1358" s="2" customFormat="1" ht="33" customHeight="1">
      <c r="A1358" s="38"/>
      <c r="B1358" s="39"/>
      <c r="C1358" s="215" t="s">
        <v>1736</v>
      </c>
      <c r="D1358" s="215" t="s">
        <v>144</v>
      </c>
      <c r="E1358" s="216" t="s">
        <v>1737</v>
      </c>
      <c r="F1358" s="217" t="s">
        <v>1738</v>
      </c>
      <c r="G1358" s="218" t="s">
        <v>168</v>
      </c>
      <c r="H1358" s="219">
        <v>13.135999999999999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0.0044999999999999997</v>
      </c>
      <c r="R1358" s="225">
        <f>Q1358*H1358</f>
        <v>0.059111999999999991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265</v>
      </c>
      <c r="AT1358" s="227" t="s">
        <v>144</v>
      </c>
      <c r="AU1358" s="227" t="s">
        <v>149</v>
      </c>
      <c r="AY1358" s="17" t="s">
        <v>141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149</v>
      </c>
      <c r="BK1358" s="228">
        <f>ROUND(I1358*H1358,2)</f>
        <v>0</v>
      </c>
      <c r="BL1358" s="17" t="s">
        <v>265</v>
      </c>
      <c r="BM1358" s="227" t="s">
        <v>1739</v>
      </c>
    </row>
    <row r="1359" s="13" customFormat="1">
      <c r="A1359" s="13"/>
      <c r="B1359" s="229"/>
      <c r="C1359" s="230"/>
      <c r="D1359" s="231" t="s">
        <v>151</v>
      </c>
      <c r="E1359" s="232" t="s">
        <v>1</v>
      </c>
      <c r="F1359" s="233" t="s">
        <v>196</v>
      </c>
      <c r="G1359" s="230"/>
      <c r="H1359" s="232" t="s">
        <v>1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9" t="s">
        <v>151</v>
      </c>
      <c r="AU1359" s="239" t="s">
        <v>149</v>
      </c>
      <c r="AV1359" s="13" t="s">
        <v>81</v>
      </c>
      <c r="AW1359" s="13" t="s">
        <v>30</v>
      </c>
      <c r="AX1359" s="13" t="s">
        <v>73</v>
      </c>
      <c r="AY1359" s="239" t="s">
        <v>141</v>
      </c>
    </row>
    <row r="1360" s="14" customFormat="1">
      <c r="A1360" s="14"/>
      <c r="B1360" s="240"/>
      <c r="C1360" s="241"/>
      <c r="D1360" s="231" t="s">
        <v>151</v>
      </c>
      <c r="E1360" s="242" t="s">
        <v>1</v>
      </c>
      <c r="F1360" s="243" t="s">
        <v>197</v>
      </c>
      <c r="G1360" s="241"/>
      <c r="H1360" s="244">
        <v>13.135999999999999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151</v>
      </c>
      <c r="AU1360" s="250" t="s">
        <v>149</v>
      </c>
      <c r="AV1360" s="14" t="s">
        <v>149</v>
      </c>
      <c r="AW1360" s="14" t="s">
        <v>30</v>
      </c>
      <c r="AX1360" s="14" t="s">
        <v>81</v>
      </c>
      <c r="AY1360" s="250" t="s">
        <v>141</v>
      </c>
    </row>
    <row r="1361" s="2" customFormat="1" ht="24.15" customHeight="1">
      <c r="A1361" s="38"/>
      <c r="B1361" s="39"/>
      <c r="C1361" s="215" t="s">
        <v>1740</v>
      </c>
      <c r="D1361" s="215" t="s">
        <v>144</v>
      </c>
      <c r="E1361" s="216" t="s">
        <v>1741</v>
      </c>
      <c r="F1361" s="217" t="s">
        <v>1742</v>
      </c>
      <c r="G1361" s="218" t="s">
        <v>177</v>
      </c>
      <c r="H1361" s="219">
        <v>30.66</v>
      </c>
      <c r="I1361" s="220"/>
      <c r="J1361" s="221">
        <f>ROUND(I1361*H1361,2)</f>
        <v>0</v>
      </c>
      <c r="K1361" s="222"/>
      <c r="L1361" s="44"/>
      <c r="M1361" s="223" t="s">
        <v>1</v>
      </c>
      <c r="N1361" s="224" t="s">
        <v>39</v>
      </c>
      <c r="O1361" s="91"/>
      <c r="P1361" s="225">
        <f>O1361*H1361</f>
        <v>0</v>
      </c>
      <c r="Q1361" s="225">
        <v>0</v>
      </c>
      <c r="R1361" s="225">
        <f>Q1361*H1361</f>
        <v>0</v>
      </c>
      <c r="S1361" s="225">
        <v>0.001</v>
      </c>
      <c r="T1361" s="226">
        <f>S1361*H1361</f>
        <v>0.03066</v>
      </c>
      <c r="U1361" s="38"/>
      <c r="V1361" s="38"/>
      <c r="W1361" s="38"/>
      <c r="X1361" s="38"/>
      <c r="Y1361" s="38"/>
      <c r="Z1361" s="38"/>
      <c r="AA1361" s="38"/>
      <c r="AB1361" s="38"/>
      <c r="AC1361" s="38"/>
      <c r="AD1361" s="38"/>
      <c r="AE1361" s="38"/>
      <c r="AR1361" s="227" t="s">
        <v>265</v>
      </c>
      <c r="AT1361" s="227" t="s">
        <v>144</v>
      </c>
      <c r="AU1361" s="227" t="s">
        <v>149</v>
      </c>
      <c r="AY1361" s="17" t="s">
        <v>141</v>
      </c>
      <c r="BE1361" s="228">
        <f>IF(N1361="základní",J1361,0)</f>
        <v>0</v>
      </c>
      <c r="BF1361" s="228">
        <f>IF(N1361="snížená",J1361,0)</f>
        <v>0</v>
      </c>
      <c r="BG1361" s="228">
        <f>IF(N1361="zákl. přenesená",J1361,0)</f>
        <v>0</v>
      </c>
      <c r="BH1361" s="228">
        <f>IF(N1361="sníž. přenesená",J1361,0)</f>
        <v>0</v>
      </c>
      <c r="BI1361" s="228">
        <f>IF(N1361="nulová",J1361,0)</f>
        <v>0</v>
      </c>
      <c r="BJ1361" s="17" t="s">
        <v>149</v>
      </c>
      <c r="BK1361" s="228">
        <f>ROUND(I1361*H1361,2)</f>
        <v>0</v>
      </c>
      <c r="BL1361" s="17" t="s">
        <v>265</v>
      </c>
      <c r="BM1361" s="227" t="s">
        <v>1743</v>
      </c>
    </row>
    <row r="1362" s="13" customFormat="1">
      <c r="A1362" s="13"/>
      <c r="B1362" s="229"/>
      <c r="C1362" s="230"/>
      <c r="D1362" s="231" t="s">
        <v>151</v>
      </c>
      <c r="E1362" s="232" t="s">
        <v>1</v>
      </c>
      <c r="F1362" s="233" t="s">
        <v>196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151</v>
      </c>
      <c r="AU1362" s="239" t="s">
        <v>149</v>
      </c>
      <c r="AV1362" s="13" t="s">
        <v>81</v>
      </c>
      <c r="AW1362" s="13" t="s">
        <v>30</v>
      </c>
      <c r="AX1362" s="13" t="s">
        <v>73</v>
      </c>
      <c r="AY1362" s="239" t="s">
        <v>141</v>
      </c>
    </row>
    <row r="1363" s="14" customFormat="1">
      <c r="A1363" s="14"/>
      <c r="B1363" s="240"/>
      <c r="C1363" s="241"/>
      <c r="D1363" s="231" t="s">
        <v>151</v>
      </c>
      <c r="E1363" s="242" t="s">
        <v>1</v>
      </c>
      <c r="F1363" s="243" t="s">
        <v>1744</v>
      </c>
      <c r="G1363" s="241"/>
      <c r="H1363" s="244">
        <v>13.84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151</v>
      </c>
      <c r="AU1363" s="250" t="s">
        <v>149</v>
      </c>
      <c r="AV1363" s="14" t="s">
        <v>149</v>
      </c>
      <c r="AW1363" s="14" t="s">
        <v>30</v>
      </c>
      <c r="AX1363" s="14" t="s">
        <v>73</v>
      </c>
      <c r="AY1363" s="250" t="s">
        <v>141</v>
      </c>
    </row>
    <row r="1364" s="13" customFormat="1">
      <c r="A1364" s="13"/>
      <c r="B1364" s="229"/>
      <c r="C1364" s="230"/>
      <c r="D1364" s="231" t="s">
        <v>151</v>
      </c>
      <c r="E1364" s="232" t="s">
        <v>1</v>
      </c>
      <c r="F1364" s="233" t="s">
        <v>1745</v>
      </c>
      <c r="G1364" s="230"/>
      <c r="H1364" s="232" t="s">
        <v>1</v>
      </c>
      <c r="I1364" s="234"/>
      <c r="J1364" s="230"/>
      <c r="K1364" s="230"/>
      <c r="L1364" s="235"/>
      <c r="M1364" s="236"/>
      <c r="N1364" s="237"/>
      <c r="O1364" s="237"/>
      <c r="P1364" s="237"/>
      <c r="Q1364" s="237"/>
      <c r="R1364" s="237"/>
      <c r="S1364" s="237"/>
      <c r="T1364" s="23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39" t="s">
        <v>151</v>
      </c>
      <c r="AU1364" s="239" t="s">
        <v>149</v>
      </c>
      <c r="AV1364" s="13" t="s">
        <v>81</v>
      </c>
      <c r="AW1364" s="13" t="s">
        <v>30</v>
      </c>
      <c r="AX1364" s="13" t="s">
        <v>73</v>
      </c>
      <c r="AY1364" s="239" t="s">
        <v>141</v>
      </c>
    </row>
    <row r="1365" s="14" customFormat="1">
      <c r="A1365" s="14"/>
      <c r="B1365" s="240"/>
      <c r="C1365" s="241"/>
      <c r="D1365" s="231" t="s">
        <v>151</v>
      </c>
      <c r="E1365" s="242" t="s">
        <v>1</v>
      </c>
      <c r="F1365" s="243" t="s">
        <v>1746</v>
      </c>
      <c r="G1365" s="241"/>
      <c r="H1365" s="244">
        <v>16.82</v>
      </c>
      <c r="I1365" s="245"/>
      <c r="J1365" s="241"/>
      <c r="K1365" s="241"/>
      <c r="L1365" s="246"/>
      <c r="M1365" s="247"/>
      <c r="N1365" s="248"/>
      <c r="O1365" s="248"/>
      <c r="P1365" s="248"/>
      <c r="Q1365" s="248"/>
      <c r="R1365" s="248"/>
      <c r="S1365" s="248"/>
      <c r="T1365" s="249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0" t="s">
        <v>151</v>
      </c>
      <c r="AU1365" s="250" t="s">
        <v>149</v>
      </c>
      <c r="AV1365" s="14" t="s">
        <v>149</v>
      </c>
      <c r="AW1365" s="14" t="s">
        <v>30</v>
      </c>
      <c r="AX1365" s="14" t="s">
        <v>73</v>
      </c>
      <c r="AY1365" s="250" t="s">
        <v>141</v>
      </c>
    </row>
    <row r="1366" s="15" customFormat="1">
      <c r="A1366" s="15"/>
      <c r="B1366" s="262"/>
      <c r="C1366" s="263"/>
      <c r="D1366" s="231" t="s">
        <v>151</v>
      </c>
      <c r="E1366" s="264" t="s">
        <v>1</v>
      </c>
      <c r="F1366" s="265" t="s">
        <v>173</v>
      </c>
      <c r="G1366" s="263"/>
      <c r="H1366" s="266">
        <v>30.66</v>
      </c>
      <c r="I1366" s="267"/>
      <c r="J1366" s="263"/>
      <c r="K1366" s="263"/>
      <c r="L1366" s="268"/>
      <c r="M1366" s="269"/>
      <c r="N1366" s="270"/>
      <c r="O1366" s="270"/>
      <c r="P1366" s="270"/>
      <c r="Q1366" s="270"/>
      <c r="R1366" s="270"/>
      <c r="S1366" s="270"/>
      <c r="T1366" s="271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72" t="s">
        <v>151</v>
      </c>
      <c r="AU1366" s="272" t="s">
        <v>149</v>
      </c>
      <c r="AV1366" s="15" t="s">
        <v>148</v>
      </c>
      <c r="AW1366" s="15" t="s">
        <v>30</v>
      </c>
      <c r="AX1366" s="15" t="s">
        <v>81</v>
      </c>
      <c r="AY1366" s="272" t="s">
        <v>141</v>
      </c>
    </row>
    <row r="1367" s="2" customFormat="1" ht="16.5" customHeight="1">
      <c r="A1367" s="38"/>
      <c r="B1367" s="39"/>
      <c r="C1367" s="215" t="s">
        <v>1747</v>
      </c>
      <c r="D1367" s="215" t="s">
        <v>144</v>
      </c>
      <c r="E1367" s="216" t="s">
        <v>1748</v>
      </c>
      <c r="F1367" s="217" t="s">
        <v>1749</v>
      </c>
      <c r="G1367" s="218" t="s">
        <v>177</v>
      </c>
      <c r="H1367" s="219">
        <v>55.890000000000001</v>
      </c>
      <c r="I1367" s="220"/>
      <c r="J1367" s="221">
        <f>ROUND(I1367*H1367,2)</f>
        <v>0</v>
      </c>
      <c r="K1367" s="222"/>
      <c r="L1367" s="44"/>
      <c r="M1367" s="223" t="s">
        <v>1</v>
      </c>
      <c r="N1367" s="224" t="s">
        <v>39</v>
      </c>
      <c r="O1367" s="91"/>
      <c r="P1367" s="225">
        <f>O1367*H1367</f>
        <v>0</v>
      </c>
      <c r="Q1367" s="225">
        <v>0</v>
      </c>
      <c r="R1367" s="225">
        <f>Q1367*H1367</f>
        <v>0</v>
      </c>
      <c r="S1367" s="225">
        <v>0</v>
      </c>
      <c r="T1367" s="226">
        <f>S1367*H1367</f>
        <v>0</v>
      </c>
      <c r="U1367" s="38"/>
      <c r="V1367" s="38"/>
      <c r="W1367" s="38"/>
      <c r="X1367" s="38"/>
      <c r="Y1367" s="38"/>
      <c r="Z1367" s="38"/>
      <c r="AA1367" s="38"/>
      <c r="AB1367" s="38"/>
      <c r="AC1367" s="38"/>
      <c r="AD1367" s="38"/>
      <c r="AE1367" s="38"/>
      <c r="AR1367" s="227" t="s">
        <v>265</v>
      </c>
      <c r="AT1367" s="227" t="s">
        <v>144</v>
      </c>
      <c r="AU1367" s="227" t="s">
        <v>149</v>
      </c>
      <c r="AY1367" s="17" t="s">
        <v>141</v>
      </c>
      <c r="BE1367" s="228">
        <f>IF(N1367="základní",J1367,0)</f>
        <v>0</v>
      </c>
      <c r="BF1367" s="228">
        <f>IF(N1367="snížená",J1367,0)</f>
        <v>0</v>
      </c>
      <c r="BG1367" s="228">
        <f>IF(N1367="zákl. přenesená",J1367,0)</f>
        <v>0</v>
      </c>
      <c r="BH1367" s="228">
        <f>IF(N1367="sníž. přenesená",J1367,0)</f>
        <v>0</v>
      </c>
      <c r="BI1367" s="228">
        <f>IF(N1367="nulová",J1367,0)</f>
        <v>0</v>
      </c>
      <c r="BJ1367" s="17" t="s">
        <v>149</v>
      </c>
      <c r="BK1367" s="228">
        <f>ROUND(I1367*H1367,2)</f>
        <v>0</v>
      </c>
      <c r="BL1367" s="17" t="s">
        <v>265</v>
      </c>
      <c r="BM1367" s="227" t="s">
        <v>1750</v>
      </c>
    </row>
    <row r="1368" s="13" customFormat="1">
      <c r="A1368" s="13"/>
      <c r="B1368" s="229"/>
      <c r="C1368" s="230"/>
      <c r="D1368" s="231" t="s">
        <v>151</v>
      </c>
      <c r="E1368" s="232" t="s">
        <v>1</v>
      </c>
      <c r="F1368" s="233" t="s">
        <v>1751</v>
      </c>
      <c r="G1368" s="230"/>
      <c r="H1368" s="232" t="s">
        <v>1</v>
      </c>
      <c r="I1368" s="234"/>
      <c r="J1368" s="230"/>
      <c r="K1368" s="230"/>
      <c r="L1368" s="235"/>
      <c r="M1368" s="236"/>
      <c r="N1368" s="237"/>
      <c r="O1368" s="237"/>
      <c r="P1368" s="237"/>
      <c r="Q1368" s="237"/>
      <c r="R1368" s="237"/>
      <c r="S1368" s="237"/>
      <c r="T1368" s="23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39" t="s">
        <v>151</v>
      </c>
      <c r="AU1368" s="239" t="s">
        <v>149</v>
      </c>
      <c r="AV1368" s="13" t="s">
        <v>81</v>
      </c>
      <c r="AW1368" s="13" t="s">
        <v>30</v>
      </c>
      <c r="AX1368" s="13" t="s">
        <v>73</v>
      </c>
      <c r="AY1368" s="239" t="s">
        <v>141</v>
      </c>
    </row>
    <row r="1369" s="13" customFormat="1">
      <c r="A1369" s="13"/>
      <c r="B1369" s="229"/>
      <c r="C1369" s="230"/>
      <c r="D1369" s="231" t="s">
        <v>151</v>
      </c>
      <c r="E1369" s="232" t="s">
        <v>1</v>
      </c>
      <c r="F1369" s="233" t="s">
        <v>225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151</v>
      </c>
      <c r="AU1369" s="239" t="s">
        <v>149</v>
      </c>
      <c r="AV1369" s="13" t="s">
        <v>81</v>
      </c>
      <c r="AW1369" s="13" t="s">
        <v>30</v>
      </c>
      <c r="AX1369" s="13" t="s">
        <v>73</v>
      </c>
      <c r="AY1369" s="239" t="s">
        <v>141</v>
      </c>
    </row>
    <row r="1370" s="14" customFormat="1">
      <c r="A1370" s="14"/>
      <c r="B1370" s="240"/>
      <c r="C1370" s="241"/>
      <c r="D1370" s="231" t="s">
        <v>151</v>
      </c>
      <c r="E1370" s="242" t="s">
        <v>1</v>
      </c>
      <c r="F1370" s="243" t="s">
        <v>1752</v>
      </c>
      <c r="G1370" s="241"/>
      <c r="H1370" s="244">
        <v>10.359999999999999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151</v>
      </c>
      <c r="AU1370" s="250" t="s">
        <v>149</v>
      </c>
      <c r="AV1370" s="14" t="s">
        <v>149</v>
      </c>
      <c r="AW1370" s="14" t="s">
        <v>30</v>
      </c>
      <c r="AX1370" s="14" t="s">
        <v>73</v>
      </c>
      <c r="AY1370" s="250" t="s">
        <v>141</v>
      </c>
    </row>
    <row r="1371" s="13" customFormat="1">
      <c r="A1371" s="13"/>
      <c r="B1371" s="229"/>
      <c r="C1371" s="230"/>
      <c r="D1371" s="231" t="s">
        <v>151</v>
      </c>
      <c r="E1371" s="232" t="s">
        <v>1</v>
      </c>
      <c r="F1371" s="233" t="s">
        <v>235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151</v>
      </c>
      <c r="AU1371" s="239" t="s">
        <v>149</v>
      </c>
      <c r="AV1371" s="13" t="s">
        <v>81</v>
      </c>
      <c r="AW1371" s="13" t="s">
        <v>30</v>
      </c>
      <c r="AX1371" s="13" t="s">
        <v>73</v>
      </c>
      <c r="AY1371" s="239" t="s">
        <v>141</v>
      </c>
    </row>
    <row r="1372" s="14" customFormat="1">
      <c r="A1372" s="14"/>
      <c r="B1372" s="240"/>
      <c r="C1372" s="241"/>
      <c r="D1372" s="231" t="s">
        <v>151</v>
      </c>
      <c r="E1372" s="242" t="s">
        <v>1</v>
      </c>
      <c r="F1372" s="243" t="s">
        <v>1678</v>
      </c>
      <c r="G1372" s="241"/>
      <c r="H1372" s="244">
        <v>14.869999999999999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151</v>
      </c>
      <c r="AU1372" s="250" t="s">
        <v>149</v>
      </c>
      <c r="AV1372" s="14" t="s">
        <v>149</v>
      </c>
      <c r="AW1372" s="14" t="s">
        <v>30</v>
      </c>
      <c r="AX1372" s="14" t="s">
        <v>73</v>
      </c>
      <c r="AY1372" s="250" t="s">
        <v>141</v>
      </c>
    </row>
    <row r="1373" s="13" customFormat="1">
      <c r="A1373" s="13"/>
      <c r="B1373" s="229"/>
      <c r="C1373" s="230"/>
      <c r="D1373" s="231" t="s">
        <v>151</v>
      </c>
      <c r="E1373" s="232" t="s">
        <v>1</v>
      </c>
      <c r="F1373" s="233" t="s">
        <v>1753</v>
      </c>
      <c r="G1373" s="230"/>
      <c r="H1373" s="232" t="s">
        <v>1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9" t="s">
        <v>151</v>
      </c>
      <c r="AU1373" s="239" t="s">
        <v>149</v>
      </c>
      <c r="AV1373" s="13" t="s">
        <v>81</v>
      </c>
      <c r="AW1373" s="13" t="s">
        <v>30</v>
      </c>
      <c r="AX1373" s="13" t="s">
        <v>73</v>
      </c>
      <c r="AY1373" s="239" t="s">
        <v>141</v>
      </c>
    </row>
    <row r="1374" s="13" customFormat="1">
      <c r="A1374" s="13"/>
      <c r="B1374" s="229"/>
      <c r="C1374" s="230"/>
      <c r="D1374" s="231" t="s">
        <v>151</v>
      </c>
      <c r="E1374" s="232" t="s">
        <v>1</v>
      </c>
      <c r="F1374" s="233" t="s">
        <v>196</v>
      </c>
      <c r="G1374" s="230"/>
      <c r="H1374" s="232" t="s">
        <v>1</v>
      </c>
      <c r="I1374" s="234"/>
      <c r="J1374" s="230"/>
      <c r="K1374" s="230"/>
      <c r="L1374" s="235"/>
      <c r="M1374" s="236"/>
      <c r="N1374" s="237"/>
      <c r="O1374" s="237"/>
      <c r="P1374" s="237"/>
      <c r="Q1374" s="237"/>
      <c r="R1374" s="237"/>
      <c r="S1374" s="237"/>
      <c r="T1374" s="23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39" t="s">
        <v>151</v>
      </c>
      <c r="AU1374" s="239" t="s">
        <v>149</v>
      </c>
      <c r="AV1374" s="13" t="s">
        <v>81</v>
      </c>
      <c r="AW1374" s="13" t="s">
        <v>30</v>
      </c>
      <c r="AX1374" s="13" t="s">
        <v>73</v>
      </c>
      <c r="AY1374" s="239" t="s">
        <v>141</v>
      </c>
    </row>
    <row r="1375" s="14" customFormat="1">
      <c r="A1375" s="14"/>
      <c r="B1375" s="240"/>
      <c r="C1375" s="241"/>
      <c r="D1375" s="231" t="s">
        <v>151</v>
      </c>
      <c r="E1375" s="242" t="s">
        <v>1</v>
      </c>
      <c r="F1375" s="243" t="s">
        <v>1744</v>
      </c>
      <c r="G1375" s="241"/>
      <c r="H1375" s="244">
        <v>13.84</v>
      </c>
      <c r="I1375" s="245"/>
      <c r="J1375" s="241"/>
      <c r="K1375" s="241"/>
      <c r="L1375" s="246"/>
      <c r="M1375" s="247"/>
      <c r="N1375" s="248"/>
      <c r="O1375" s="248"/>
      <c r="P1375" s="248"/>
      <c r="Q1375" s="248"/>
      <c r="R1375" s="248"/>
      <c r="S1375" s="248"/>
      <c r="T1375" s="249"/>
      <c r="U1375" s="14"/>
      <c r="V1375" s="14"/>
      <c r="W1375" s="14"/>
      <c r="X1375" s="14"/>
      <c r="Y1375" s="14"/>
      <c r="Z1375" s="14"/>
      <c r="AA1375" s="14"/>
      <c r="AB1375" s="14"/>
      <c r="AC1375" s="14"/>
      <c r="AD1375" s="14"/>
      <c r="AE1375" s="14"/>
      <c r="AT1375" s="250" t="s">
        <v>151</v>
      </c>
      <c r="AU1375" s="250" t="s">
        <v>149</v>
      </c>
      <c r="AV1375" s="14" t="s">
        <v>149</v>
      </c>
      <c r="AW1375" s="14" t="s">
        <v>30</v>
      </c>
      <c r="AX1375" s="14" t="s">
        <v>73</v>
      </c>
      <c r="AY1375" s="250" t="s">
        <v>141</v>
      </c>
    </row>
    <row r="1376" s="13" customFormat="1">
      <c r="A1376" s="13"/>
      <c r="B1376" s="229"/>
      <c r="C1376" s="230"/>
      <c r="D1376" s="231" t="s">
        <v>151</v>
      </c>
      <c r="E1376" s="232" t="s">
        <v>1</v>
      </c>
      <c r="F1376" s="233" t="s">
        <v>1745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151</v>
      </c>
      <c r="AU1376" s="239" t="s">
        <v>149</v>
      </c>
      <c r="AV1376" s="13" t="s">
        <v>81</v>
      </c>
      <c r="AW1376" s="13" t="s">
        <v>30</v>
      </c>
      <c r="AX1376" s="13" t="s">
        <v>73</v>
      </c>
      <c r="AY1376" s="239" t="s">
        <v>141</v>
      </c>
    </row>
    <row r="1377" s="14" customFormat="1">
      <c r="A1377" s="14"/>
      <c r="B1377" s="240"/>
      <c r="C1377" s="241"/>
      <c r="D1377" s="231" t="s">
        <v>151</v>
      </c>
      <c r="E1377" s="242" t="s">
        <v>1</v>
      </c>
      <c r="F1377" s="243" t="s">
        <v>1754</v>
      </c>
      <c r="G1377" s="241"/>
      <c r="H1377" s="244">
        <v>16.82</v>
      </c>
      <c r="I1377" s="245"/>
      <c r="J1377" s="241"/>
      <c r="K1377" s="241"/>
      <c r="L1377" s="246"/>
      <c r="M1377" s="247"/>
      <c r="N1377" s="248"/>
      <c r="O1377" s="248"/>
      <c r="P1377" s="248"/>
      <c r="Q1377" s="248"/>
      <c r="R1377" s="248"/>
      <c r="S1377" s="248"/>
      <c r="T1377" s="249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50" t="s">
        <v>151</v>
      </c>
      <c r="AU1377" s="250" t="s">
        <v>149</v>
      </c>
      <c r="AV1377" s="14" t="s">
        <v>149</v>
      </c>
      <c r="AW1377" s="14" t="s">
        <v>30</v>
      </c>
      <c r="AX1377" s="14" t="s">
        <v>73</v>
      </c>
      <c r="AY1377" s="250" t="s">
        <v>141</v>
      </c>
    </row>
    <row r="1378" s="15" customFormat="1">
      <c r="A1378" s="15"/>
      <c r="B1378" s="262"/>
      <c r="C1378" s="263"/>
      <c r="D1378" s="231" t="s">
        <v>151</v>
      </c>
      <c r="E1378" s="264" t="s">
        <v>1</v>
      </c>
      <c r="F1378" s="265" t="s">
        <v>173</v>
      </c>
      <c r="G1378" s="263"/>
      <c r="H1378" s="266">
        <v>55.889999999999993</v>
      </c>
      <c r="I1378" s="267"/>
      <c r="J1378" s="263"/>
      <c r="K1378" s="263"/>
      <c r="L1378" s="268"/>
      <c r="M1378" s="269"/>
      <c r="N1378" s="270"/>
      <c r="O1378" s="270"/>
      <c r="P1378" s="270"/>
      <c r="Q1378" s="270"/>
      <c r="R1378" s="270"/>
      <c r="S1378" s="270"/>
      <c r="T1378" s="271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15"/>
      <c r="AT1378" s="272" t="s">
        <v>151</v>
      </c>
      <c r="AU1378" s="272" t="s">
        <v>149</v>
      </c>
      <c r="AV1378" s="15" t="s">
        <v>148</v>
      </c>
      <c r="AW1378" s="15" t="s">
        <v>30</v>
      </c>
      <c r="AX1378" s="15" t="s">
        <v>81</v>
      </c>
      <c r="AY1378" s="272" t="s">
        <v>141</v>
      </c>
    </row>
    <row r="1379" s="2" customFormat="1" ht="16.5" customHeight="1">
      <c r="A1379" s="38"/>
      <c r="B1379" s="39"/>
      <c r="C1379" s="251" t="s">
        <v>1755</v>
      </c>
      <c r="D1379" s="251" t="s">
        <v>154</v>
      </c>
      <c r="E1379" s="252" t="s">
        <v>1756</v>
      </c>
      <c r="F1379" s="253" t="s">
        <v>1757</v>
      </c>
      <c r="G1379" s="254" t="s">
        <v>177</v>
      </c>
      <c r="H1379" s="255">
        <v>30.66</v>
      </c>
      <c r="I1379" s="256"/>
      <c r="J1379" s="257">
        <f>ROUND(I1379*H1379,2)</f>
        <v>0</v>
      </c>
      <c r="K1379" s="258"/>
      <c r="L1379" s="259"/>
      <c r="M1379" s="260" t="s">
        <v>1</v>
      </c>
      <c r="N1379" s="261" t="s">
        <v>39</v>
      </c>
      <c r="O1379" s="91"/>
      <c r="P1379" s="225">
        <f>O1379*H1379</f>
        <v>0</v>
      </c>
      <c r="Q1379" s="225">
        <v>0.00020000000000000001</v>
      </c>
      <c r="R1379" s="225">
        <f>Q1379*H1379</f>
        <v>0.0061320000000000003</v>
      </c>
      <c r="S1379" s="225">
        <v>0</v>
      </c>
      <c r="T1379" s="226">
        <f>S1379*H1379</f>
        <v>0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27" t="s">
        <v>348</v>
      </c>
      <c r="AT1379" s="227" t="s">
        <v>154</v>
      </c>
      <c r="AU1379" s="227" t="s">
        <v>149</v>
      </c>
      <c r="AY1379" s="17" t="s">
        <v>141</v>
      </c>
      <c r="BE1379" s="228">
        <f>IF(N1379="základní",J1379,0)</f>
        <v>0</v>
      </c>
      <c r="BF1379" s="228">
        <f>IF(N1379="snížená",J1379,0)</f>
        <v>0</v>
      </c>
      <c r="BG1379" s="228">
        <f>IF(N1379="zákl. přenesená",J1379,0)</f>
        <v>0</v>
      </c>
      <c r="BH1379" s="228">
        <f>IF(N1379="sníž. přenesená",J1379,0)</f>
        <v>0</v>
      </c>
      <c r="BI1379" s="228">
        <f>IF(N1379="nulová",J1379,0)</f>
        <v>0</v>
      </c>
      <c r="BJ1379" s="17" t="s">
        <v>149</v>
      </c>
      <c r="BK1379" s="228">
        <f>ROUND(I1379*H1379,2)</f>
        <v>0</v>
      </c>
      <c r="BL1379" s="17" t="s">
        <v>265</v>
      </c>
      <c r="BM1379" s="227" t="s">
        <v>1758</v>
      </c>
    </row>
    <row r="1380" s="13" customFormat="1">
      <c r="A1380" s="13"/>
      <c r="B1380" s="229"/>
      <c r="C1380" s="230"/>
      <c r="D1380" s="231" t="s">
        <v>151</v>
      </c>
      <c r="E1380" s="232" t="s">
        <v>1</v>
      </c>
      <c r="F1380" s="233" t="s">
        <v>1753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151</v>
      </c>
      <c r="AU1380" s="239" t="s">
        <v>149</v>
      </c>
      <c r="AV1380" s="13" t="s">
        <v>81</v>
      </c>
      <c r="AW1380" s="13" t="s">
        <v>30</v>
      </c>
      <c r="AX1380" s="13" t="s">
        <v>73</v>
      </c>
      <c r="AY1380" s="239" t="s">
        <v>141</v>
      </c>
    </row>
    <row r="1381" s="13" customFormat="1">
      <c r="A1381" s="13"/>
      <c r="B1381" s="229"/>
      <c r="C1381" s="230"/>
      <c r="D1381" s="231" t="s">
        <v>151</v>
      </c>
      <c r="E1381" s="232" t="s">
        <v>1</v>
      </c>
      <c r="F1381" s="233" t="s">
        <v>196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151</v>
      </c>
      <c r="AU1381" s="239" t="s">
        <v>149</v>
      </c>
      <c r="AV1381" s="13" t="s">
        <v>81</v>
      </c>
      <c r="AW1381" s="13" t="s">
        <v>30</v>
      </c>
      <c r="AX1381" s="13" t="s">
        <v>73</v>
      </c>
      <c r="AY1381" s="239" t="s">
        <v>141</v>
      </c>
    </row>
    <row r="1382" s="14" customFormat="1">
      <c r="A1382" s="14"/>
      <c r="B1382" s="240"/>
      <c r="C1382" s="241"/>
      <c r="D1382" s="231" t="s">
        <v>151</v>
      </c>
      <c r="E1382" s="242" t="s">
        <v>1</v>
      </c>
      <c r="F1382" s="243" t="s">
        <v>1744</v>
      </c>
      <c r="G1382" s="241"/>
      <c r="H1382" s="244">
        <v>13.84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151</v>
      </c>
      <c r="AU1382" s="250" t="s">
        <v>149</v>
      </c>
      <c r="AV1382" s="14" t="s">
        <v>149</v>
      </c>
      <c r="AW1382" s="14" t="s">
        <v>30</v>
      </c>
      <c r="AX1382" s="14" t="s">
        <v>73</v>
      </c>
      <c r="AY1382" s="250" t="s">
        <v>141</v>
      </c>
    </row>
    <row r="1383" s="13" customFormat="1">
      <c r="A1383" s="13"/>
      <c r="B1383" s="229"/>
      <c r="C1383" s="230"/>
      <c r="D1383" s="231" t="s">
        <v>151</v>
      </c>
      <c r="E1383" s="232" t="s">
        <v>1</v>
      </c>
      <c r="F1383" s="233" t="s">
        <v>1745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151</v>
      </c>
      <c r="AU1383" s="239" t="s">
        <v>149</v>
      </c>
      <c r="AV1383" s="13" t="s">
        <v>81</v>
      </c>
      <c r="AW1383" s="13" t="s">
        <v>30</v>
      </c>
      <c r="AX1383" s="13" t="s">
        <v>73</v>
      </c>
      <c r="AY1383" s="239" t="s">
        <v>141</v>
      </c>
    </row>
    <row r="1384" s="14" customFormat="1">
      <c r="A1384" s="14"/>
      <c r="B1384" s="240"/>
      <c r="C1384" s="241"/>
      <c r="D1384" s="231" t="s">
        <v>151</v>
      </c>
      <c r="E1384" s="242" t="s">
        <v>1</v>
      </c>
      <c r="F1384" s="243" t="s">
        <v>1754</v>
      </c>
      <c r="G1384" s="241"/>
      <c r="H1384" s="244">
        <v>16.82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151</v>
      </c>
      <c r="AU1384" s="250" t="s">
        <v>149</v>
      </c>
      <c r="AV1384" s="14" t="s">
        <v>149</v>
      </c>
      <c r="AW1384" s="14" t="s">
        <v>30</v>
      </c>
      <c r="AX1384" s="14" t="s">
        <v>73</v>
      </c>
      <c r="AY1384" s="250" t="s">
        <v>141</v>
      </c>
    </row>
    <row r="1385" s="15" customFormat="1">
      <c r="A1385" s="15"/>
      <c r="B1385" s="262"/>
      <c r="C1385" s="263"/>
      <c r="D1385" s="231" t="s">
        <v>151</v>
      </c>
      <c r="E1385" s="264" t="s">
        <v>1</v>
      </c>
      <c r="F1385" s="265" t="s">
        <v>173</v>
      </c>
      <c r="G1385" s="263"/>
      <c r="H1385" s="266">
        <v>30.66</v>
      </c>
      <c r="I1385" s="267"/>
      <c r="J1385" s="263"/>
      <c r="K1385" s="263"/>
      <c r="L1385" s="268"/>
      <c r="M1385" s="269"/>
      <c r="N1385" s="270"/>
      <c r="O1385" s="270"/>
      <c r="P1385" s="270"/>
      <c r="Q1385" s="270"/>
      <c r="R1385" s="270"/>
      <c r="S1385" s="270"/>
      <c r="T1385" s="271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72" t="s">
        <v>151</v>
      </c>
      <c r="AU1385" s="272" t="s">
        <v>149</v>
      </c>
      <c r="AV1385" s="15" t="s">
        <v>148</v>
      </c>
      <c r="AW1385" s="15" t="s">
        <v>30</v>
      </c>
      <c r="AX1385" s="15" t="s">
        <v>81</v>
      </c>
      <c r="AY1385" s="272" t="s">
        <v>141</v>
      </c>
    </row>
    <row r="1386" s="2" customFormat="1" ht="16.5" customHeight="1">
      <c r="A1386" s="38"/>
      <c r="B1386" s="39"/>
      <c r="C1386" s="251" t="s">
        <v>1759</v>
      </c>
      <c r="D1386" s="251" t="s">
        <v>154</v>
      </c>
      <c r="E1386" s="252" t="s">
        <v>1760</v>
      </c>
      <c r="F1386" s="253" t="s">
        <v>1761</v>
      </c>
      <c r="G1386" s="254" t="s">
        <v>177</v>
      </c>
      <c r="H1386" s="255">
        <v>27.248000000000001</v>
      </c>
      <c r="I1386" s="256"/>
      <c r="J1386" s="257">
        <f>ROUND(I1386*H1386,2)</f>
        <v>0</v>
      </c>
      <c r="K1386" s="258"/>
      <c r="L1386" s="259"/>
      <c r="M1386" s="260" t="s">
        <v>1</v>
      </c>
      <c r="N1386" s="261" t="s">
        <v>39</v>
      </c>
      <c r="O1386" s="91"/>
      <c r="P1386" s="225">
        <f>O1386*H1386</f>
        <v>0</v>
      </c>
      <c r="Q1386" s="225">
        <v>0.00020000000000000001</v>
      </c>
      <c r="R1386" s="225">
        <f>Q1386*H1386</f>
        <v>0.0054496000000000006</v>
      </c>
      <c r="S1386" s="225">
        <v>0</v>
      </c>
      <c r="T1386" s="226">
        <f>S1386*H1386</f>
        <v>0</v>
      </c>
      <c r="U1386" s="38"/>
      <c r="V1386" s="38"/>
      <c r="W1386" s="38"/>
      <c r="X1386" s="38"/>
      <c r="Y1386" s="38"/>
      <c r="Z1386" s="38"/>
      <c r="AA1386" s="38"/>
      <c r="AB1386" s="38"/>
      <c r="AC1386" s="38"/>
      <c r="AD1386" s="38"/>
      <c r="AE1386" s="38"/>
      <c r="AR1386" s="227" t="s">
        <v>348</v>
      </c>
      <c r="AT1386" s="227" t="s">
        <v>154</v>
      </c>
      <c r="AU1386" s="227" t="s">
        <v>149</v>
      </c>
      <c r="AY1386" s="17" t="s">
        <v>141</v>
      </c>
      <c r="BE1386" s="228">
        <f>IF(N1386="základní",J1386,0)</f>
        <v>0</v>
      </c>
      <c r="BF1386" s="228">
        <f>IF(N1386="snížená",J1386,0)</f>
        <v>0</v>
      </c>
      <c r="BG1386" s="228">
        <f>IF(N1386="zákl. přenesená",J1386,0)</f>
        <v>0</v>
      </c>
      <c r="BH1386" s="228">
        <f>IF(N1386="sníž. přenesená",J1386,0)</f>
        <v>0</v>
      </c>
      <c r="BI1386" s="228">
        <f>IF(N1386="nulová",J1386,0)</f>
        <v>0</v>
      </c>
      <c r="BJ1386" s="17" t="s">
        <v>149</v>
      </c>
      <c r="BK1386" s="228">
        <f>ROUND(I1386*H1386,2)</f>
        <v>0</v>
      </c>
      <c r="BL1386" s="17" t="s">
        <v>265</v>
      </c>
      <c r="BM1386" s="227" t="s">
        <v>1762</v>
      </c>
    </row>
    <row r="1387" s="13" customFormat="1">
      <c r="A1387" s="13"/>
      <c r="B1387" s="229"/>
      <c r="C1387" s="230"/>
      <c r="D1387" s="231" t="s">
        <v>151</v>
      </c>
      <c r="E1387" s="232" t="s">
        <v>1</v>
      </c>
      <c r="F1387" s="233" t="s">
        <v>1751</v>
      </c>
      <c r="G1387" s="230"/>
      <c r="H1387" s="232" t="s">
        <v>1</v>
      </c>
      <c r="I1387" s="234"/>
      <c r="J1387" s="230"/>
      <c r="K1387" s="230"/>
      <c r="L1387" s="235"/>
      <c r="M1387" s="236"/>
      <c r="N1387" s="237"/>
      <c r="O1387" s="237"/>
      <c r="P1387" s="237"/>
      <c r="Q1387" s="237"/>
      <c r="R1387" s="237"/>
      <c r="S1387" s="237"/>
      <c r="T1387" s="23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9" t="s">
        <v>151</v>
      </c>
      <c r="AU1387" s="239" t="s">
        <v>149</v>
      </c>
      <c r="AV1387" s="13" t="s">
        <v>81</v>
      </c>
      <c r="AW1387" s="13" t="s">
        <v>30</v>
      </c>
      <c r="AX1387" s="13" t="s">
        <v>73</v>
      </c>
      <c r="AY1387" s="239" t="s">
        <v>141</v>
      </c>
    </row>
    <row r="1388" s="13" customFormat="1">
      <c r="A1388" s="13"/>
      <c r="B1388" s="229"/>
      <c r="C1388" s="230"/>
      <c r="D1388" s="231" t="s">
        <v>151</v>
      </c>
      <c r="E1388" s="232" t="s">
        <v>1</v>
      </c>
      <c r="F1388" s="233" t="s">
        <v>225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151</v>
      </c>
      <c r="AU1388" s="239" t="s">
        <v>149</v>
      </c>
      <c r="AV1388" s="13" t="s">
        <v>81</v>
      </c>
      <c r="AW1388" s="13" t="s">
        <v>30</v>
      </c>
      <c r="AX1388" s="13" t="s">
        <v>73</v>
      </c>
      <c r="AY1388" s="239" t="s">
        <v>141</v>
      </c>
    </row>
    <row r="1389" s="14" customFormat="1">
      <c r="A1389" s="14"/>
      <c r="B1389" s="240"/>
      <c r="C1389" s="241"/>
      <c r="D1389" s="231" t="s">
        <v>151</v>
      </c>
      <c r="E1389" s="242" t="s">
        <v>1</v>
      </c>
      <c r="F1389" s="243" t="s">
        <v>1752</v>
      </c>
      <c r="G1389" s="241"/>
      <c r="H1389" s="244">
        <v>10.359999999999999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151</v>
      </c>
      <c r="AU1389" s="250" t="s">
        <v>149</v>
      </c>
      <c r="AV1389" s="14" t="s">
        <v>149</v>
      </c>
      <c r="AW1389" s="14" t="s">
        <v>30</v>
      </c>
      <c r="AX1389" s="14" t="s">
        <v>73</v>
      </c>
      <c r="AY1389" s="250" t="s">
        <v>141</v>
      </c>
    </row>
    <row r="1390" s="13" customFormat="1">
      <c r="A1390" s="13"/>
      <c r="B1390" s="229"/>
      <c r="C1390" s="230"/>
      <c r="D1390" s="231" t="s">
        <v>151</v>
      </c>
      <c r="E1390" s="232" t="s">
        <v>1</v>
      </c>
      <c r="F1390" s="233" t="s">
        <v>235</v>
      </c>
      <c r="G1390" s="230"/>
      <c r="H1390" s="232" t="s">
        <v>1</v>
      </c>
      <c r="I1390" s="234"/>
      <c r="J1390" s="230"/>
      <c r="K1390" s="230"/>
      <c r="L1390" s="235"/>
      <c r="M1390" s="236"/>
      <c r="N1390" s="237"/>
      <c r="O1390" s="237"/>
      <c r="P1390" s="237"/>
      <c r="Q1390" s="237"/>
      <c r="R1390" s="237"/>
      <c r="S1390" s="237"/>
      <c r="T1390" s="238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39" t="s">
        <v>151</v>
      </c>
      <c r="AU1390" s="239" t="s">
        <v>149</v>
      </c>
      <c r="AV1390" s="13" t="s">
        <v>81</v>
      </c>
      <c r="AW1390" s="13" t="s">
        <v>30</v>
      </c>
      <c r="AX1390" s="13" t="s">
        <v>73</v>
      </c>
      <c r="AY1390" s="239" t="s">
        <v>141</v>
      </c>
    </row>
    <row r="1391" s="14" customFormat="1">
      <c r="A1391" s="14"/>
      <c r="B1391" s="240"/>
      <c r="C1391" s="241"/>
      <c r="D1391" s="231" t="s">
        <v>151</v>
      </c>
      <c r="E1391" s="242" t="s">
        <v>1</v>
      </c>
      <c r="F1391" s="243" t="s">
        <v>1678</v>
      </c>
      <c r="G1391" s="241"/>
      <c r="H1391" s="244">
        <v>14.869999999999999</v>
      </c>
      <c r="I1391" s="245"/>
      <c r="J1391" s="241"/>
      <c r="K1391" s="241"/>
      <c r="L1391" s="246"/>
      <c r="M1391" s="247"/>
      <c r="N1391" s="248"/>
      <c r="O1391" s="248"/>
      <c r="P1391" s="248"/>
      <c r="Q1391" s="248"/>
      <c r="R1391" s="248"/>
      <c r="S1391" s="248"/>
      <c r="T1391" s="249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0" t="s">
        <v>151</v>
      </c>
      <c r="AU1391" s="250" t="s">
        <v>149</v>
      </c>
      <c r="AV1391" s="14" t="s">
        <v>149</v>
      </c>
      <c r="AW1391" s="14" t="s">
        <v>30</v>
      </c>
      <c r="AX1391" s="14" t="s">
        <v>73</v>
      </c>
      <c r="AY1391" s="250" t="s">
        <v>141</v>
      </c>
    </row>
    <row r="1392" s="15" customFormat="1">
      <c r="A1392" s="15"/>
      <c r="B1392" s="262"/>
      <c r="C1392" s="263"/>
      <c r="D1392" s="231" t="s">
        <v>151</v>
      </c>
      <c r="E1392" s="264" t="s">
        <v>1</v>
      </c>
      <c r="F1392" s="265" t="s">
        <v>173</v>
      </c>
      <c r="G1392" s="263"/>
      <c r="H1392" s="266">
        <v>25.229999999999997</v>
      </c>
      <c r="I1392" s="267"/>
      <c r="J1392" s="263"/>
      <c r="K1392" s="263"/>
      <c r="L1392" s="268"/>
      <c r="M1392" s="269"/>
      <c r="N1392" s="270"/>
      <c r="O1392" s="270"/>
      <c r="P1392" s="270"/>
      <c r="Q1392" s="270"/>
      <c r="R1392" s="270"/>
      <c r="S1392" s="270"/>
      <c r="T1392" s="271"/>
      <c r="U1392" s="15"/>
      <c r="V1392" s="15"/>
      <c r="W1392" s="15"/>
      <c r="X1392" s="15"/>
      <c r="Y1392" s="15"/>
      <c r="Z1392" s="15"/>
      <c r="AA1392" s="15"/>
      <c r="AB1392" s="15"/>
      <c r="AC1392" s="15"/>
      <c r="AD1392" s="15"/>
      <c r="AE1392" s="15"/>
      <c r="AT1392" s="272" t="s">
        <v>151</v>
      </c>
      <c r="AU1392" s="272" t="s">
        <v>149</v>
      </c>
      <c r="AV1392" s="15" t="s">
        <v>148</v>
      </c>
      <c r="AW1392" s="15" t="s">
        <v>30</v>
      </c>
      <c r="AX1392" s="15" t="s">
        <v>81</v>
      </c>
      <c r="AY1392" s="272" t="s">
        <v>141</v>
      </c>
    </row>
    <row r="1393" s="14" customFormat="1">
      <c r="A1393" s="14"/>
      <c r="B1393" s="240"/>
      <c r="C1393" s="241"/>
      <c r="D1393" s="231" t="s">
        <v>151</v>
      </c>
      <c r="E1393" s="241"/>
      <c r="F1393" s="243" t="s">
        <v>1763</v>
      </c>
      <c r="G1393" s="241"/>
      <c r="H1393" s="244">
        <v>27.248000000000001</v>
      </c>
      <c r="I1393" s="245"/>
      <c r="J1393" s="241"/>
      <c r="K1393" s="241"/>
      <c r="L1393" s="246"/>
      <c r="M1393" s="247"/>
      <c r="N1393" s="248"/>
      <c r="O1393" s="248"/>
      <c r="P1393" s="248"/>
      <c r="Q1393" s="248"/>
      <c r="R1393" s="248"/>
      <c r="S1393" s="248"/>
      <c r="T1393" s="249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50" t="s">
        <v>151</v>
      </c>
      <c r="AU1393" s="250" t="s">
        <v>149</v>
      </c>
      <c r="AV1393" s="14" t="s">
        <v>149</v>
      </c>
      <c r="AW1393" s="14" t="s">
        <v>4</v>
      </c>
      <c r="AX1393" s="14" t="s">
        <v>81</v>
      </c>
      <c r="AY1393" s="250" t="s">
        <v>141</v>
      </c>
    </row>
    <row r="1394" s="2" customFormat="1" ht="33" customHeight="1">
      <c r="A1394" s="38"/>
      <c r="B1394" s="39"/>
      <c r="C1394" s="215" t="s">
        <v>1764</v>
      </c>
      <c r="D1394" s="215" t="s">
        <v>144</v>
      </c>
      <c r="E1394" s="216" t="s">
        <v>1765</v>
      </c>
      <c r="F1394" s="217" t="s">
        <v>1766</v>
      </c>
      <c r="G1394" s="218" t="s">
        <v>168</v>
      </c>
      <c r="H1394" s="219">
        <v>13.135999999999999</v>
      </c>
      <c r="I1394" s="220"/>
      <c r="J1394" s="221">
        <f>ROUND(I1394*H1394,2)</f>
        <v>0</v>
      </c>
      <c r="K1394" s="222"/>
      <c r="L1394" s="44"/>
      <c r="M1394" s="223" t="s">
        <v>1</v>
      </c>
      <c r="N1394" s="224" t="s">
        <v>39</v>
      </c>
      <c r="O1394" s="91"/>
      <c r="P1394" s="225">
        <f>O1394*H1394</f>
        <v>0</v>
      </c>
      <c r="Q1394" s="225">
        <v>0.018929999999999999</v>
      </c>
      <c r="R1394" s="225">
        <f>Q1394*H1394</f>
        <v>0.24866447999999997</v>
      </c>
      <c r="S1394" s="225">
        <v>0</v>
      </c>
      <c r="T1394" s="226">
        <f>S1394*H1394</f>
        <v>0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227" t="s">
        <v>265</v>
      </c>
      <c r="AT1394" s="227" t="s">
        <v>144</v>
      </c>
      <c r="AU1394" s="227" t="s">
        <v>149</v>
      </c>
      <c r="AY1394" s="17" t="s">
        <v>141</v>
      </c>
      <c r="BE1394" s="228">
        <f>IF(N1394="základní",J1394,0)</f>
        <v>0</v>
      </c>
      <c r="BF1394" s="228">
        <f>IF(N1394="snížená",J1394,0)</f>
        <v>0</v>
      </c>
      <c r="BG1394" s="228">
        <f>IF(N1394="zákl. přenesená",J1394,0)</f>
        <v>0</v>
      </c>
      <c r="BH1394" s="228">
        <f>IF(N1394="sníž. přenesená",J1394,0)</f>
        <v>0</v>
      </c>
      <c r="BI1394" s="228">
        <f>IF(N1394="nulová",J1394,0)</f>
        <v>0</v>
      </c>
      <c r="BJ1394" s="17" t="s">
        <v>149</v>
      </c>
      <c r="BK1394" s="228">
        <f>ROUND(I1394*H1394,2)</f>
        <v>0</v>
      </c>
      <c r="BL1394" s="17" t="s">
        <v>265</v>
      </c>
      <c r="BM1394" s="227" t="s">
        <v>1767</v>
      </c>
    </row>
    <row r="1395" s="13" customFormat="1">
      <c r="A1395" s="13"/>
      <c r="B1395" s="229"/>
      <c r="C1395" s="230"/>
      <c r="D1395" s="231" t="s">
        <v>151</v>
      </c>
      <c r="E1395" s="232" t="s">
        <v>1</v>
      </c>
      <c r="F1395" s="233" t="s">
        <v>196</v>
      </c>
      <c r="G1395" s="230"/>
      <c r="H1395" s="232" t="s">
        <v>1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9" t="s">
        <v>151</v>
      </c>
      <c r="AU1395" s="239" t="s">
        <v>149</v>
      </c>
      <c r="AV1395" s="13" t="s">
        <v>81</v>
      </c>
      <c r="AW1395" s="13" t="s">
        <v>30</v>
      </c>
      <c r="AX1395" s="13" t="s">
        <v>73</v>
      </c>
      <c r="AY1395" s="239" t="s">
        <v>141</v>
      </c>
    </row>
    <row r="1396" s="14" customFormat="1">
      <c r="A1396" s="14"/>
      <c r="B1396" s="240"/>
      <c r="C1396" s="241"/>
      <c r="D1396" s="231" t="s">
        <v>151</v>
      </c>
      <c r="E1396" s="242" t="s">
        <v>1</v>
      </c>
      <c r="F1396" s="243" t="s">
        <v>197</v>
      </c>
      <c r="G1396" s="241"/>
      <c r="H1396" s="244">
        <v>13.135999999999999</v>
      </c>
      <c r="I1396" s="245"/>
      <c r="J1396" s="241"/>
      <c r="K1396" s="241"/>
      <c r="L1396" s="246"/>
      <c r="M1396" s="247"/>
      <c r="N1396" s="248"/>
      <c r="O1396" s="248"/>
      <c r="P1396" s="248"/>
      <c r="Q1396" s="248"/>
      <c r="R1396" s="248"/>
      <c r="S1396" s="248"/>
      <c r="T1396" s="249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0" t="s">
        <v>151</v>
      </c>
      <c r="AU1396" s="250" t="s">
        <v>149</v>
      </c>
      <c r="AV1396" s="14" t="s">
        <v>149</v>
      </c>
      <c r="AW1396" s="14" t="s">
        <v>30</v>
      </c>
      <c r="AX1396" s="14" t="s">
        <v>81</v>
      </c>
      <c r="AY1396" s="250" t="s">
        <v>141</v>
      </c>
    </row>
    <row r="1397" s="2" customFormat="1" ht="21.75" customHeight="1">
      <c r="A1397" s="38"/>
      <c r="B1397" s="39"/>
      <c r="C1397" s="215" t="s">
        <v>1768</v>
      </c>
      <c r="D1397" s="215" t="s">
        <v>144</v>
      </c>
      <c r="E1397" s="216" t="s">
        <v>1769</v>
      </c>
      <c r="F1397" s="217" t="s">
        <v>1770</v>
      </c>
      <c r="G1397" s="218" t="s">
        <v>168</v>
      </c>
      <c r="H1397" s="219">
        <v>13.135999999999999</v>
      </c>
      <c r="I1397" s="220"/>
      <c r="J1397" s="221">
        <f>ROUND(I1397*H1397,2)</f>
        <v>0</v>
      </c>
      <c r="K1397" s="222"/>
      <c r="L1397" s="44"/>
      <c r="M1397" s="223" t="s">
        <v>1</v>
      </c>
      <c r="N1397" s="224" t="s">
        <v>39</v>
      </c>
      <c r="O1397" s="91"/>
      <c r="P1397" s="225">
        <f>O1397*H1397</f>
        <v>0</v>
      </c>
      <c r="Q1397" s="225">
        <v>0</v>
      </c>
      <c r="R1397" s="225">
        <f>Q1397*H1397</f>
        <v>0</v>
      </c>
      <c r="S1397" s="225">
        <v>0.014999999999999999</v>
      </c>
      <c r="T1397" s="226">
        <f>S1397*H1397</f>
        <v>0.19703999999999999</v>
      </c>
      <c r="U1397" s="38"/>
      <c r="V1397" s="38"/>
      <c r="W1397" s="38"/>
      <c r="X1397" s="38"/>
      <c r="Y1397" s="38"/>
      <c r="Z1397" s="38"/>
      <c r="AA1397" s="38"/>
      <c r="AB1397" s="38"/>
      <c r="AC1397" s="38"/>
      <c r="AD1397" s="38"/>
      <c r="AE1397" s="38"/>
      <c r="AR1397" s="227" t="s">
        <v>265</v>
      </c>
      <c r="AT1397" s="227" t="s">
        <v>144</v>
      </c>
      <c r="AU1397" s="227" t="s">
        <v>149</v>
      </c>
      <c r="AY1397" s="17" t="s">
        <v>141</v>
      </c>
      <c r="BE1397" s="228">
        <f>IF(N1397="základní",J1397,0)</f>
        <v>0</v>
      </c>
      <c r="BF1397" s="228">
        <f>IF(N1397="snížená",J1397,0)</f>
        <v>0</v>
      </c>
      <c r="BG1397" s="228">
        <f>IF(N1397="zákl. přenesená",J1397,0)</f>
        <v>0</v>
      </c>
      <c r="BH1397" s="228">
        <f>IF(N1397="sníž. přenesená",J1397,0)</f>
        <v>0</v>
      </c>
      <c r="BI1397" s="228">
        <f>IF(N1397="nulová",J1397,0)</f>
        <v>0</v>
      </c>
      <c r="BJ1397" s="17" t="s">
        <v>149</v>
      </c>
      <c r="BK1397" s="228">
        <f>ROUND(I1397*H1397,2)</f>
        <v>0</v>
      </c>
      <c r="BL1397" s="17" t="s">
        <v>265</v>
      </c>
      <c r="BM1397" s="227" t="s">
        <v>1771</v>
      </c>
    </row>
    <row r="1398" s="13" customFormat="1">
      <c r="A1398" s="13"/>
      <c r="B1398" s="229"/>
      <c r="C1398" s="230"/>
      <c r="D1398" s="231" t="s">
        <v>151</v>
      </c>
      <c r="E1398" s="232" t="s">
        <v>1</v>
      </c>
      <c r="F1398" s="233" t="s">
        <v>196</v>
      </c>
      <c r="G1398" s="230"/>
      <c r="H1398" s="232" t="s">
        <v>1</v>
      </c>
      <c r="I1398" s="234"/>
      <c r="J1398" s="230"/>
      <c r="K1398" s="230"/>
      <c r="L1398" s="235"/>
      <c r="M1398" s="236"/>
      <c r="N1398" s="237"/>
      <c r="O1398" s="237"/>
      <c r="P1398" s="237"/>
      <c r="Q1398" s="237"/>
      <c r="R1398" s="237"/>
      <c r="S1398" s="237"/>
      <c r="T1398" s="23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39" t="s">
        <v>151</v>
      </c>
      <c r="AU1398" s="239" t="s">
        <v>149</v>
      </c>
      <c r="AV1398" s="13" t="s">
        <v>81</v>
      </c>
      <c r="AW1398" s="13" t="s">
        <v>30</v>
      </c>
      <c r="AX1398" s="13" t="s">
        <v>73</v>
      </c>
      <c r="AY1398" s="239" t="s">
        <v>141</v>
      </c>
    </row>
    <row r="1399" s="14" customFormat="1">
      <c r="A1399" s="14"/>
      <c r="B1399" s="240"/>
      <c r="C1399" s="241"/>
      <c r="D1399" s="231" t="s">
        <v>151</v>
      </c>
      <c r="E1399" s="242" t="s">
        <v>1</v>
      </c>
      <c r="F1399" s="243" t="s">
        <v>197</v>
      </c>
      <c r="G1399" s="241"/>
      <c r="H1399" s="244">
        <v>13.135999999999999</v>
      </c>
      <c r="I1399" s="245"/>
      <c r="J1399" s="241"/>
      <c r="K1399" s="241"/>
      <c r="L1399" s="246"/>
      <c r="M1399" s="247"/>
      <c r="N1399" s="248"/>
      <c r="O1399" s="248"/>
      <c r="P1399" s="248"/>
      <c r="Q1399" s="248"/>
      <c r="R1399" s="248"/>
      <c r="S1399" s="248"/>
      <c r="T1399" s="24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0" t="s">
        <v>151</v>
      </c>
      <c r="AU1399" s="250" t="s">
        <v>149</v>
      </c>
      <c r="AV1399" s="14" t="s">
        <v>149</v>
      </c>
      <c r="AW1399" s="14" t="s">
        <v>30</v>
      </c>
      <c r="AX1399" s="14" t="s">
        <v>81</v>
      </c>
      <c r="AY1399" s="250" t="s">
        <v>141</v>
      </c>
    </row>
    <row r="1400" s="2" customFormat="1" ht="24.15" customHeight="1">
      <c r="A1400" s="38"/>
      <c r="B1400" s="39"/>
      <c r="C1400" s="215" t="s">
        <v>1772</v>
      </c>
      <c r="D1400" s="215" t="s">
        <v>144</v>
      </c>
      <c r="E1400" s="216" t="s">
        <v>1773</v>
      </c>
      <c r="F1400" s="217" t="s">
        <v>1774</v>
      </c>
      <c r="G1400" s="218" t="s">
        <v>168</v>
      </c>
      <c r="H1400" s="219">
        <v>20.532</v>
      </c>
      <c r="I1400" s="220"/>
      <c r="J1400" s="221">
        <f>ROUND(I1400*H1400,2)</f>
        <v>0</v>
      </c>
      <c r="K1400" s="222"/>
      <c r="L1400" s="44"/>
      <c r="M1400" s="223" t="s">
        <v>1</v>
      </c>
      <c r="N1400" s="224" t="s">
        <v>39</v>
      </c>
      <c r="O1400" s="91"/>
      <c r="P1400" s="225">
        <f>O1400*H1400</f>
        <v>0</v>
      </c>
      <c r="Q1400" s="225">
        <v>8.0000000000000007E-05</v>
      </c>
      <c r="R1400" s="225">
        <f>Q1400*H1400</f>
        <v>0.0016425600000000002</v>
      </c>
      <c r="S1400" s="225">
        <v>0</v>
      </c>
      <c r="T1400" s="226">
        <f>S1400*H1400</f>
        <v>0</v>
      </c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R1400" s="227" t="s">
        <v>265</v>
      </c>
      <c r="AT1400" s="227" t="s">
        <v>144</v>
      </c>
      <c r="AU1400" s="227" t="s">
        <v>149</v>
      </c>
      <c r="AY1400" s="17" t="s">
        <v>141</v>
      </c>
      <c r="BE1400" s="228">
        <f>IF(N1400="základní",J1400,0)</f>
        <v>0</v>
      </c>
      <c r="BF1400" s="228">
        <f>IF(N1400="snížená",J1400,0)</f>
        <v>0</v>
      </c>
      <c r="BG1400" s="228">
        <f>IF(N1400="zákl. přenesená",J1400,0)</f>
        <v>0</v>
      </c>
      <c r="BH1400" s="228">
        <f>IF(N1400="sníž. přenesená",J1400,0)</f>
        <v>0</v>
      </c>
      <c r="BI1400" s="228">
        <f>IF(N1400="nulová",J1400,0)</f>
        <v>0</v>
      </c>
      <c r="BJ1400" s="17" t="s">
        <v>149</v>
      </c>
      <c r="BK1400" s="228">
        <f>ROUND(I1400*H1400,2)</f>
        <v>0</v>
      </c>
      <c r="BL1400" s="17" t="s">
        <v>265</v>
      </c>
      <c r="BM1400" s="227" t="s">
        <v>1775</v>
      </c>
    </row>
    <row r="1401" s="13" customFormat="1">
      <c r="A1401" s="13"/>
      <c r="B1401" s="229"/>
      <c r="C1401" s="230"/>
      <c r="D1401" s="231" t="s">
        <v>151</v>
      </c>
      <c r="E1401" s="232" t="s">
        <v>1</v>
      </c>
      <c r="F1401" s="233" t="s">
        <v>1745</v>
      </c>
      <c r="G1401" s="230"/>
      <c r="H1401" s="232" t="s">
        <v>1</v>
      </c>
      <c r="I1401" s="234"/>
      <c r="J1401" s="230"/>
      <c r="K1401" s="230"/>
      <c r="L1401" s="235"/>
      <c r="M1401" s="236"/>
      <c r="N1401" s="237"/>
      <c r="O1401" s="237"/>
      <c r="P1401" s="237"/>
      <c r="Q1401" s="237"/>
      <c r="R1401" s="237"/>
      <c r="S1401" s="237"/>
      <c r="T1401" s="23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9" t="s">
        <v>151</v>
      </c>
      <c r="AU1401" s="239" t="s">
        <v>149</v>
      </c>
      <c r="AV1401" s="13" t="s">
        <v>81</v>
      </c>
      <c r="AW1401" s="13" t="s">
        <v>30</v>
      </c>
      <c r="AX1401" s="13" t="s">
        <v>73</v>
      </c>
      <c r="AY1401" s="239" t="s">
        <v>141</v>
      </c>
    </row>
    <row r="1402" s="14" customFormat="1">
      <c r="A1402" s="14"/>
      <c r="B1402" s="240"/>
      <c r="C1402" s="241"/>
      <c r="D1402" s="231" t="s">
        <v>151</v>
      </c>
      <c r="E1402" s="242" t="s">
        <v>1</v>
      </c>
      <c r="F1402" s="243" t="s">
        <v>1776</v>
      </c>
      <c r="G1402" s="241"/>
      <c r="H1402" s="244">
        <v>20.532</v>
      </c>
      <c r="I1402" s="245"/>
      <c r="J1402" s="241"/>
      <c r="K1402" s="241"/>
      <c r="L1402" s="246"/>
      <c r="M1402" s="247"/>
      <c r="N1402" s="248"/>
      <c r="O1402" s="248"/>
      <c r="P1402" s="248"/>
      <c r="Q1402" s="248"/>
      <c r="R1402" s="248"/>
      <c r="S1402" s="248"/>
      <c r="T1402" s="249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50" t="s">
        <v>151</v>
      </c>
      <c r="AU1402" s="250" t="s">
        <v>149</v>
      </c>
      <c r="AV1402" s="14" t="s">
        <v>149</v>
      </c>
      <c r="AW1402" s="14" t="s">
        <v>30</v>
      </c>
      <c r="AX1402" s="14" t="s">
        <v>73</v>
      </c>
      <c r="AY1402" s="250" t="s">
        <v>141</v>
      </c>
    </row>
    <row r="1403" s="15" customFormat="1">
      <c r="A1403" s="15"/>
      <c r="B1403" s="262"/>
      <c r="C1403" s="263"/>
      <c r="D1403" s="231" t="s">
        <v>151</v>
      </c>
      <c r="E1403" s="264" t="s">
        <v>1</v>
      </c>
      <c r="F1403" s="265" t="s">
        <v>173</v>
      </c>
      <c r="G1403" s="263"/>
      <c r="H1403" s="266">
        <v>20.532</v>
      </c>
      <c r="I1403" s="267"/>
      <c r="J1403" s="263"/>
      <c r="K1403" s="263"/>
      <c r="L1403" s="268"/>
      <c r="M1403" s="269"/>
      <c r="N1403" s="270"/>
      <c r="O1403" s="270"/>
      <c r="P1403" s="270"/>
      <c r="Q1403" s="270"/>
      <c r="R1403" s="270"/>
      <c r="S1403" s="270"/>
      <c r="T1403" s="271"/>
      <c r="U1403" s="15"/>
      <c r="V1403" s="15"/>
      <c r="W1403" s="15"/>
      <c r="X1403" s="15"/>
      <c r="Y1403" s="15"/>
      <c r="Z1403" s="15"/>
      <c r="AA1403" s="15"/>
      <c r="AB1403" s="15"/>
      <c r="AC1403" s="15"/>
      <c r="AD1403" s="15"/>
      <c r="AE1403" s="15"/>
      <c r="AT1403" s="272" t="s">
        <v>151</v>
      </c>
      <c r="AU1403" s="272" t="s">
        <v>149</v>
      </c>
      <c r="AV1403" s="15" t="s">
        <v>148</v>
      </c>
      <c r="AW1403" s="15" t="s">
        <v>30</v>
      </c>
      <c r="AX1403" s="15" t="s">
        <v>81</v>
      </c>
      <c r="AY1403" s="272" t="s">
        <v>141</v>
      </c>
    </row>
    <row r="1404" s="2" customFormat="1" ht="16.5" customHeight="1">
      <c r="A1404" s="38"/>
      <c r="B1404" s="39"/>
      <c r="C1404" s="215" t="s">
        <v>1777</v>
      </c>
      <c r="D1404" s="215" t="s">
        <v>144</v>
      </c>
      <c r="E1404" s="216" t="s">
        <v>1778</v>
      </c>
      <c r="F1404" s="217" t="s">
        <v>1779</v>
      </c>
      <c r="G1404" s="218" t="s">
        <v>168</v>
      </c>
      <c r="H1404" s="219">
        <v>33.667999999999999</v>
      </c>
      <c r="I1404" s="220"/>
      <c r="J1404" s="221">
        <f>ROUND(I1404*H1404,2)</f>
        <v>0</v>
      </c>
      <c r="K1404" s="222"/>
      <c r="L1404" s="44"/>
      <c r="M1404" s="223" t="s">
        <v>1</v>
      </c>
      <c r="N1404" s="224" t="s">
        <v>39</v>
      </c>
      <c r="O1404" s="91"/>
      <c r="P1404" s="225">
        <f>O1404*H1404</f>
        <v>0</v>
      </c>
      <c r="Q1404" s="225">
        <v>1.0000000000000001E-05</v>
      </c>
      <c r="R1404" s="225">
        <f>Q1404*H1404</f>
        <v>0.00033668000000000001</v>
      </c>
      <c r="S1404" s="225">
        <v>0</v>
      </c>
      <c r="T1404" s="226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27" t="s">
        <v>265</v>
      </c>
      <c r="AT1404" s="227" t="s">
        <v>144</v>
      </c>
      <c r="AU1404" s="227" t="s">
        <v>149</v>
      </c>
      <c r="AY1404" s="17" t="s">
        <v>141</v>
      </c>
      <c r="BE1404" s="228">
        <f>IF(N1404="základní",J1404,0)</f>
        <v>0</v>
      </c>
      <c r="BF1404" s="228">
        <f>IF(N1404="snížená",J1404,0)</f>
        <v>0</v>
      </c>
      <c r="BG1404" s="228">
        <f>IF(N1404="zákl. přenesená",J1404,0)</f>
        <v>0</v>
      </c>
      <c r="BH1404" s="228">
        <f>IF(N1404="sníž. přenesená",J1404,0)</f>
        <v>0</v>
      </c>
      <c r="BI1404" s="228">
        <f>IF(N1404="nulová",J1404,0)</f>
        <v>0</v>
      </c>
      <c r="BJ1404" s="17" t="s">
        <v>149</v>
      </c>
      <c r="BK1404" s="228">
        <f>ROUND(I1404*H1404,2)</f>
        <v>0</v>
      </c>
      <c r="BL1404" s="17" t="s">
        <v>265</v>
      </c>
      <c r="BM1404" s="227" t="s">
        <v>1780</v>
      </c>
    </row>
    <row r="1405" s="13" customFormat="1">
      <c r="A1405" s="13"/>
      <c r="B1405" s="229"/>
      <c r="C1405" s="230"/>
      <c r="D1405" s="231" t="s">
        <v>151</v>
      </c>
      <c r="E1405" s="232" t="s">
        <v>1</v>
      </c>
      <c r="F1405" s="233" t="s">
        <v>231</v>
      </c>
      <c r="G1405" s="230"/>
      <c r="H1405" s="232" t="s">
        <v>1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151</v>
      </c>
      <c r="AU1405" s="239" t="s">
        <v>149</v>
      </c>
      <c r="AV1405" s="13" t="s">
        <v>81</v>
      </c>
      <c r="AW1405" s="13" t="s">
        <v>30</v>
      </c>
      <c r="AX1405" s="13" t="s">
        <v>73</v>
      </c>
      <c r="AY1405" s="239" t="s">
        <v>141</v>
      </c>
    </row>
    <row r="1406" s="14" customFormat="1">
      <c r="A1406" s="14"/>
      <c r="B1406" s="240"/>
      <c r="C1406" s="241"/>
      <c r="D1406" s="231" t="s">
        <v>151</v>
      </c>
      <c r="E1406" s="242" t="s">
        <v>1</v>
      </c>
      <c r="F1406" s="243" t="s">
        <v>197</v>
      </c>
      <c r="G1406" s="241"/>
      <c r="H1406" s="244">
        <v>13.135999999999999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151</v>
      </c>
      <c r="AU1406" s="250" t="s">
        <v>149</v>
      </c>
      <c r="AV1406" s="14" t="s">
        <v>149</v>
      </c>
      <c r="AW1406" s="14" t="s">
        <v>30</v>
      </c>
      <c r="AX1406" s="14" t="s">
        <v>73</v>
      </c>
      <c r="AY1406" s="250" t="s">
        <v>141</v>
      </c>
    </row>
    <row r="1407" s="13" customFormat="1">
      <c r="A1407" s="13"/>
      <c r="B1407" s="229"/>
      <c r="C1407" s="230"/>
      <c r="D1407" s="231" t="s">
        <v>151</v>
      </c>
      <c r="E1407" s="232" t="s">
        <v>1</v>
      </c>
      <c r="F1407" s="233" t="s">
        <v>1745</v>
      </c>
      <c r="G1407" s="230"/>
      <c r="H1407" s="232" t="s">
        <v>1</v>
      </c>
      <c r="I1407" s="234"/>
      <c r="J1407" s="230"/>
      <c r="K1407" s="230"/>
      <c r="L1407" s="235"/>
      <c r="M1407" s="236"/>
      <c r="N1407" s="237"/>
      <c r="O1407" s="237"/>
      <c r="P1407" s="237"/>
      <c r="Q1407" s="237"/>
      <c r="R1407" s="237"/>
      <c r="S1407" s="237"/>
      <c r="T1407" s="23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39" t="s">
        <v>151</v>
      </c>
      <c r="AU1407" s="239" t="s">
        <v>149</v>
      </c>
      <c r="AV1407" s="13" t="s">
        <v>81</v>
      </c>
      <c r="AW1407" s="13" t="s">
        <v>30</v>
      </c>
      <c r="AX1407" s="13" t="s">
        <v>73</v>
      </c>
      <c r="AY1407" s="239" t="s">
        <v>141</v>
      </c>
    </row>
    <row r="1408" s="14" customFormat="1">
      <c r="A1408" s="14"/>
      <c r="B1408" s="240"/>
      <c r="C1408" s="241"/>
      <c r="D1408" s="231" t="s">
        <v>151</v>
      </c>
      <c r="E1408" s="242" t="s">
        <v>1</v>
      </c>
      <c r="F1408" s="243" t="s">
        <v>1776</v>
      </c>
      <c r="G1408" s="241"/>
      <c r="H1408" s="244">
        <v>20.532</v>
      </c>
      <c r="I1408" s="245"/>
      <c r="J1408" s="241"/>
      <c r="K1408" s="241"/>
      <c r="L1408" s="246"/>
      <c r="M1408" s="247"/>
      <c r="N1408" s="248"/>
      <c r="O1408" s="248"/>
      <c r="P1408" s="248"/>
      <c r="Q1408" s="248"/>
      <c r="R1408" s="248"/>
      <c r="S1408" s="248"/>
      <c r="T1408" s="249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0" t="s">
        <v>151</v>
      </c>
      <c r="AU1408" s="250" t="s">
        <v>149</v>
      </c>
      <c r="AV1408" s="14" t="s">
        <v>149</v>
      </c>
      <c r="AW1408" s="14" t="s">
        <v>30</v>
      </c>
      <c r="AX1408" s="14" t="s">
        <v>73</v>
      </c>
      <c r="AY1408" s="250" t="s">
        <v>141</v>
      </c>
    </row>
    <row r="1409" s="15" customFormat="1">
      <c r="A1409" s="15"/>
      <c r="B1409" s="262"/>
      <c r="C1409" s="263"/>
      <c r="D1409" s="231" t="s">
        <v>151</v>
      </c>
      <c r="E1409" s="264" t="s">
        <v>1</v>
      </c>
      <c r="F1409" s="265" t="s">
        <v>173</v>
      </c>
      <c r="G1409" s="263"/>
      <c r="H1409" s="266">
        <v>33.667999999999999</v>
      </c>
      <c r="I1409" s="267"/>
      <c r="J1409" s="263"/>
      <c r="K1409" s="263"/>
      <c r="L1409" s="268"/>
      <c r="M1409" s="269"/>
      <c r="N1409" s="270"/>
      <c r="O1409" s="270"/>
      <c r="P1409" s="270"/>
      <c r="Q1409" s="270"/>
      <c r="R1409" s="270"/>
      <c r="S1409" s="270"/>
      <c r="T1409" s="271"/>
      <c r="U1409" s="15"/>
      <c r="V1409" s="15"/>
      <c r="W1409" s="15"/>
      <c r="X1409" s="15"/>
      <c r="Y1409" s="15"/>
      <c r="Z1409" s="15"/>
      <c r="AA1409" s="15"/>
      <c r="AB1409" s="15"/>
      <c r="AC1409" s="15"/>
      <c r="AD1409" s="15"/>
      <c r="AE1409" s="15"/>
      <c r="AT1409" s="272" t="s">
        <v>151</v>
      </c>
      <c r="AU1409" s="272" t="s">
        <v>149</v>
      </c>
      <c r="AV1409" s="15" t="s">
        <v>148</v>
      </c>
      <c r="AW1409" s="15" t="s">
        <v>30</v>
      </c>
      <c r="AX1409" s="15" t="s">
        <v>81</v>
      </c>
      <c r="AY1409" s="272" t="s">
        <v>141</v>
      </c>
    </row>
    <row r="1410" s="2" customFormat="1" ht="16.5" customHeight="1">
      <c r="A1410" s="38"/>
      <c r="B1410" s="39"/>
      <c r="C1410" s="215" t="s">
        <v>1781</v>
      </c>
      <c r="D1410" s="215" t="s">
        <v>144</v>
      </c>
      <c r="E1410" s="216" t="s">
        <v>1782</v>
      </c>
      <c r="F1410" s="217" t="s">
        <v>1783</v>
      </c>
      <c r="G1410" s="218" t="s">
        <v>168</v>
      </c>
      <c r="H1410" s="219">
        <v>33.667999999999999</v>
      </c>
      <c r="I1410" s="220"/>
      <c r="J1410" s="221">
        <f>ROUND(I1410*H1410,2)</f>
        <v>0</v>
      </c>
      <c r="K1410" s="222"/>
      <c r="L1410" s="44"/>
      <c r="M1410" s="223" t="s">
        <v>1</v>
      </c>
      <c r="N1410" s="224" t="s">
        <v>39</v>
      </c>
      <c r="O1410" s="91"/>
      <c r="P1410" s="225">
        <f>O1410*H1410</f>
        <v>0</v>
      </c>
      <c r="Q1410" s="225">
        <v>1.0000000000000001E-05</v>
      </c>
      <c r="R1410" s="225">
        <f>Q1410*H1410</f>
        <v>0.00033668000000000001</v>
      </c>
      <c r="S1410" s="225">
        <v>0</v>
      </c>
      <c r="T1410" s="226">
        <f>S1410*H1410</f>
        <v>0</v>
      </c>
      <c r="U1410" s="38"/>
      <c r="V1410" s="38"/>
      <c r="W1410" s="38"/>
      <c r="X1410" s="38"/>
      <c r="Y1410" s="38"/>
      <c r="Z1410" s="38"/>
      <c r="AA1410" s="38"/>
      <c r="AB1410" s="38"/>
      <c r="AC1410" s="38"/>
      <c r="AD1410" s="38"/>
      <c r="AE1410" s="38"/>
      <c r="AR1410" s="227" t="s">
        <v>265</v>
      </c>
      <c r="AT1410" s="227" t="s">
        <v>144</v>
      </c>
      <c r="AU1410" s="227" t="s">
        <v>149</v>
      </c>
      <c r="AY1410" s="17" t="s">
        <v>141</v>
      </c>
      <c r="BE1410" s="228">
        <f>IF(N1410="základní",J1410,0)</f>
        <v>0</v>
      </c>
      <c r="BF1410" s="228">
        <f>IF(N1410="snížená",J1410,0)</f>
        <v>0</v>
      </c>
      <c r="BG1410" s="228">
        <f>IF(N1410="zákl. přenesená",J1410,0)</f>
        <v>0</v>
      </c>
      <c r="BH1410" s="228">
        <f>IF(N1410="sníž. přenesená",J1410,0)</f>
        <v>0</v>
      </c>
      <c r="BI1410" s="228">
        <f>IF(N1410="nulová",J1410,0)</f>
        <v>0</v>
      </c>
      <c r="BJ1410" s="17" t="s">
        <v>149</v>
      </c>
      <c r="BK1410" s="228">
        <f>ROUND(I1410*H1410,2)</f>
        <v>0</v>
      </c>
      <c r="BL1410" s="17" t="s">
        <v>265</v>
      </c>
      <c r="BM1410" s="227" t="s">
        <v>1784</v>
      </c>
    </row>
    <row r="1411" s="13" customFormat="1">
      <c r="A1411" s="13"/>
      <c r="B1411" s="229"/>
      <c r="C1411" s="230"/>
      <c r="D1411" s="231" t="s">
        <v>151</v>
      </c>
      <c r="E1411" s="232" t="s">
        <v>1</v>
      </c>
      <c r="F1411" s="233" t="s">
        <v>231</v>
      </c>
      <c r="G1411" s="230"/>
      <c r="H1411" s="232" t="s">
        <v>1</v>
      </c>
      <c r="I1411" s="234"/>
      <c r="J1411" s="230"/>
      <c r="K1411" s="230"/>
      <c r="L1411" s="235"/>
      <c r="M1411" s="236"/>
      <c r="N1411" s="237"/>
      <c r="O1411" s="237"/>
      <c r="P1411" s="237"/>
      <c r="Q1411" s="237"/>
      <c r="R1411" s="237"/>
      <c r="S1411" s="237"/>
      <c r="T1411" s="238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39" t="s">
        <v>151</v>
      </c>
      <c r="AU1411" s="239" t="s">
        <v>149</v>
      </c>
      <c r="AV1411" s="13" t="s">
        <v>81</v>
      </c>
      <c r="AW1411" s="13" t="s">
        <v>30</v>
      </c>
      <c r="AX1411" s="13" t="s">
        <v>73</v>
      </c>
      <c r="AY1411" s="239" t="s">
        <v>141</v>
      </c>
    </row>
    <row r="1412" s="14" customFormat="1">
      <c r="A1412" s="14"/>
      <c r="B1412" s="240"/>
      <c r="C1412" s="241"/>
      <c r="D1412" s="231" t="s">
        <v>151</v>
      </c>
      <c r="E1412" s="242" t="s">
        <v>1</v>
      </c>
      <c r="F1412" s="243" t="s">
        <v>197</v>
      </c>
      <c r="G1412" s="241"/>
      <c r="H1412" s="244">
        <v>13.135999999999999</v>
      </c>
      <c r="I1412" s="245"/>
      <c r="J1412" s="241"/>
      <c r="K1412" s="241"/>
      <c r="L1412" s="246"/>
      <c r="M1412" s="247"/>
      <c r="N1412" s="248"/>
      <c r="O1412" s="248"/>
      <c r="P1412" s="248"/>
      <c r="Q1412" s="248"/>
      <c r="R1412" s="248"/>
      <c r="S1412" s="248"/>
      <c r="T1412" s="249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0" t="s">
        <v>151</v>
      </c>
      <c r="AU1412" s="250" t="s">
        <v>149</v>
      </c>
      <c r="AV1412" s="14" t="s">
        <v>149</v>
      </c>
      <c r="AW1412" s="14" t="s">
        <v>30</v>
      </c>
      <c r="AX1412" s="14" t="s">
        <v>73</v>
      </c>
      <c r="AY1412" s="250" t="s">
        <v>141</v>
      </c>
    </row>
    <row r="1413" s="13" customFormat="1">
      <c r="A1413" s="13"/>
      <c r="B1413" s="229"/>
      <c r="C1413" s="230"/>
      <c r="D1413" s="231" t="s">
        <v>151</v>
      </c>
      <c r="E1413" s="232" t="s">
        <v>1</v>
      </c>
      <c r="F1413" s="233" t="s">
        <v>1745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151</v>
      </c>
      <c r="AU1413" s="239" t="s">
        <v>149</v>
      </c>
      <c r="AV1413" s="13" t="s">
        <v>81</v>
      </c>
      <c r="AW1413" s="13" t="s">
        <v>30</v>
      </c>
      <c r="AX1413" s="13" t="s">
        <v>73</v>
      </c>
      <c r="AY1413" s="239" t="s">
        <v>141</v>
      </c>
    </row>
    <row r="1414" s="14" customFormat="1">
      <c r="A1414" s="14"/>
      <c r="B1414" s="240"/>
      <c r="C1414" s="241"/>
      <c r="D1414" s="231" t="s">
        <v>151</v>
      </c>
      <c r="E1414" s="242" t="s">
        <v>1</v>
      </c>
      <c r="F1414" s="243" t="s">
        <v>1776</v>
      </c>
      <c r="G1414" s="241"/>
      <c r="H1414" s="244">
        <v>20.532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151</v>
      </c>
      <c r="AU1414" s="250" t="s">
        <v>149</v>
      </c>
      <c r="AV1414" s="14" t="s">
        <v>149</v>
      </c>
      <c r="AW1414" s="14" t="s">
        <v>30</v>
      </c>
      <c r="AX1414" s="14" t="s">
        <v>73</v>
      </c>
      <c r="AY1414" s="250" t="s">
        <v>141</v>
      </c>
    </row>
    <row r="1415" s="15" customFormat="1">
      <c r="A1415" s="15"/>
      <c r="B1415" s="262"/>
      <c r="C1415" s="263"/>
      <c r="D1415" s="231" t="s">
        <v>151</v>
      </c>
      <c r="E1415" s="264" t="s">
        <v>1</v>
      </c>
      <c r="F1415" s="265" t="s">
        <v>173</v>
      </c>
      <c r="G1415" s="263"/>
      <c r="H1415" s="266">
        <v>33.667999999999999</v>
      </c>
      <c r="I1415" s="267"/>
      <c r="J1415" s="263"/>
      <c r="K1415" s="263"/>
      <c r="L1415" s="268"/>
      <c r="M1415" s="269"/>
      <c r="N1415" s="270"/>
      <c r="O1415" s="270"/>
      <c r="P1415" s="270"/>
      <c r="Q1415" s="270"/>
      <c r="R1415" s="270"/>
      <c r="S1415" s="270"/>
      <c r="T1415" s="271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15"/>
      <c r="AT1415" s="272" t="s">
        <v>151</v>
      </c>
      <c r="AU1415" s="272" t="s">
        <v>149</v>
      </c>
      <c r="AV1415" s="15" t="s">
        <v>148</v>
      </c>
      <c r="AW1415" s="15" t="s">
        <v>30</v>
      </c>
      <c r="AX1415" s="15" t="s">
        <v>81</v>
      </c>
      <c r="AY1415" s="272" t="s">
        <v>141</v>
      </c>
    </row>
    <row r="1416" s="2" customFormat="1" ht="16.5" customHeight="1">
      <c r="A1416" s="38"/>
      <c r="B1416" s="39"/>
      <c r="C1416" s="215" t="s">
        <v>1785</v>
      </c>
      <c r="D1416" s="215" t="s">
        <v>144</v>
      </c>
      <c r="E1416" s="216" t="s">
        <v>1786</v>
      </c>
      <c r="F1416" s="217" t="s">
        <v>1787</v>
      </c>
      <c r="G1416" s="218" t="s">
        <v>168</v>
      </c>
      <c r="H1416" s="219">
        <v>33.667999999999999</v>
      </c>
      <c r="I1416" s="220"/>
      <c r="J1416" s="221">
        <f>ROUND(I1416*H1416,2)</f>
        <v>0</v>
      </c>
      <c r="K1416" s="222"/>
      <c r="L1416" s="44"/>
      <c r="M1416" s="223" t="s">
        <v>1</v>
      </c>
      <c r="N1416" s="224" t="s">
        <v>39</v>
      </c>
      <c r="O1416" s="91"/>
      <c r="P1416" s="225">
        <f>O1416*H1416</f>
        <v>0</v>
      </c>
      <c r="Q1416" s="225">
        <v>1.0000000000000001E-05</v>
      </c>
      <c r="R1416" s="225">
        <f>Q1416*H1416</f>
        <v>0.00033668000000000001</v>
      </c>
      <c r="S1416" s="225">
        <v>0</v>
      </c>
      <c r="T1416" s="226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27" t="s">
        <v>265</v>
      </c>
      <c r="AT1416" s="227" t="s">
        <v>144</v>
      </c>
      <c r="AU1416" s="227" t="s">
        <v>149</v>
      </c>
      <c r="AY1416" s="17" t="s">
        <v>141</v>
      </c>
      <c r="BE1416" s="228">
        <f>IF(N1416="základní",J1416,0)</f>
        <v>0</v>
      </c>
      <c r="BF1416" s="228">
        <f>IF(N1416="snížená",J1416,0)</f>
        <v>0</v>
      </c>
      <c r="BG1416" s="228">
        <f>IF(N1416="zákl. přenesená",J1416,0)</f>
        <v>0</v>
      </c>
      <c r="BH1416" s="228">
        <f>IF(N1416="sníž. přenesená",J1416,0)</f>
        <v>0</v>
      </c>
      <c r="BI1416" s="228">
        <f>IF(N1416="nulová",J1416,0)</f>
        <v>0</v>
      </c>
      <c r="BJ1416" s="17" t="s">
        <v>149</v>
      </c>
      <c r="BK1416" s="228">
        <f>ROUND(I1416*H1416,2)</f>
        <v>0</v>
      </c>
      <c r="BL1416" s="17" t="s">
        <v>265</v>
      </c>
      <c r="BM1416" s="227" t="s">
        <v>1788</v>
      </c>
    </row>
    <row r="1417" s="13" customFormat="1">
      <c r="A1417" s="13"/>
      <c r="B1417" s="229"/>
      <c r="C1417" s="230"/>
      <c r="D1417" s="231" t="s">
        <v>151</v>
      </c>
      <c r="E1417" s="232" t="s">
        <v>1</v>
      </c>
      <c r="F1417" s="233" t="s">
        <v>231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151</v>
      </c>
      <c r="AU1417" s="239" t="s">
        <v>149</v>
      </c>
      <c r="AV1417" s="13" t="s">
        <v>81</v>
      </c>
      <c r="AW1417" s="13" t="s">
        <v>30</v>
      </c>
      <c r="AX1417" s="13" t="s">
        <v>73</v>
      </c>
      <c r="AY1417" s="239" t="s">
        <v>141</v>
      </c>
    </row>
    <row r="1418" s="14" customFormat="1">
      <c r="A1418" s="14"/>
      <c r="B1418" s="240"/>
      <c r="C1418" s="241"/>
      <c r="D1418" s="231" t="s">
        <v>151</v>
      </c>
      <c r="E1418" s="242" t="s">
        <v>1</v>
      </c>
      <c r="F1418" s="243" t="s">
        <v>197</v>
      </c>
      <c r="G1418" s="241"/>
      <c r="H1418" s="244">
        <v>13.135999999999999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151</v>
      </c>
      <c r="AU1418" s="250" t="s">
        <v>149</v>
      </c>
      <c r="AV1418" s="14" t="s">
        <v>149</v>
      </c>
      <c r="AW1418" s="14" t="s">
        <v>30</v>
      </c>
      <c r="AX1418" s="14" t="s">
        <v>73</v>
      </c>
      <c r="AY1418" s="250" t="s">
        <v>141</v>
      </c>
    </row>
    <row r="1419" s="13" customFormat="1">
      <c r="A1419" s="13"/>
      <c r="B1419" s="229"/>
      <c r="C1419" s="230"/>
      <c r="D1419" s="231" t="s">
        <v>151</v>
      </c>
      <c r="E1419" s="232" t="s">
        <v>1</v>
      </c>
      <c r="F1419" s="233" t="s">
        <v>1745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151</v>
      </c>
      <c r="AU1419" s="239" t="s">
        <v>149</v>
      </c>
      <c r="AV1419" s="13" t="s">
        <v>81</v>
      </c>
      <c r="AW1419" s="13" t="s">
        <v>30</v>
      </c>
      <c r="AX1419" s="13" t="s">
        <v>73</v>
      </c>
      <c r="AY1419" s="239" t="s">
        <v>141</v>
      </c>
    </row>
    <row r="1420" s="14" customFormat="1">
      <c r="A1420" s="14"/>
      <c r="B1420" s="240"/>
      <c r="C1420" s="241"/>
      <c r="D1420" s="231" t="s">
        <v>151</v>
      </c>
      <c r="E1420" s="242" t="s">
        <v>1</v>
      </c>
      <c r="F1420" s="243" t="s">
        <v>1776</v>
      </c>
      <c r="G1420" s="241"/>
      <c r="H1420" s="244">
        <v>20.532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151</v>
      </c>
      <c r="AU1420" s="250" t="s">
        <v>149</v>
      </c>
      <c r="AV1420" s="14" t="s">
        <v>149</v>
      </c>
      <c r="AW1420" s="14" t="s">
        <v>30</v>
      </c>
      <c r="AX1420" s="14" t="s">
        <v>73</v>
      </c>
      <c r="AY1420" s="250" t="s">
        <v>141</v>
      </c>
    </row>
    <row r="1421" s="15" customFormat="1">
      <c r="A1421" s="15"/>
      <c r="B1421" s="262"/>
      <c r="C1421" s="263"/>
      <c r="D1421" s="231" t="s">
        <v>151</v>
      </c>
      <c r="E1421" s="264" t="s">
        <v>1</v>
      </c>
      <c r="F1421" s="265" t="s">
        <v>173</v>
      </c>
      <c r="G1421" s="263"/>
      <c r="H1421" s="266">
        <v>33.667999999999999</v>
      </c>
      <c r="I1421" s="267"/>
      <c r="J1421" s="263"/>
      <c r="K1421" s="263"/>
      <c r="L1421" s="268"/>
      <c r="M1421" s="269"/>
      <c r="N1421" s="270"/>
      <c r="O1421" s="270"/>
      <c r="P1421" s="270"/>
      <c r="Q1421" s="270"/>
      <c r="R1421" s="270"/>
      <c r="S1421" s="270"/>
      <c r="T1421" s="271"/>
      <c r="U1421" s="15"/>
      <c r="V1421" s="15"/>
      <c r="W1421" s="15"/>
      <c r="X1421" s="15"/>
      <c r="Y1421" s="15"/>
      <c r="Z1421" s="15"/>
      <c r="AA1421" s="15"/>
      <c r="AB1421" s="15"/>
      <c r="AC1421" s="15"/>
      <c r="AD1421" s="15"/>
      <c r="AE1421" s="15"/>
      <c r="AT1421" s="272" t="s">
        <v>151</v>
      </c>
      <c r="AU1421" s="272" t="s">
        <v>149</v>
      </c>
      <c r="AV1421" s="15" t="s">
        <v>148</v>
      </c>
      <c r="AW1421" s="15" t="s">
        <v>30</v>
      </c>
      <c r="AX1421" s="15" t="s">
        <v>81</v>
      </c>
      <c r="AY1421" s="272" t="s">
        <v>141</v>
      </c>
    </row>
    <row r="1422" s="2" customFormat="1" ht="16.5" customHeight="1">
      <c r="A1422" s="38"/>
      <c r="B1422" s="39"/>
      <c r="C1422" s="215" t="s">
        <v>1789</v>
      </c>
      <c r="D1422" s="215" t="s">
        <v>144</v>
      </c>
      <c r="E1422" s="216" t="s">
        <v>1790</v>
      </c>
      <c r="F1422" s="217" t="s">
        <v>1791</v>
      </c>
      <c r="G1422" s="218" t="s">
        <v>168</v>
      </c>
      <c r="H1422" s="219">
        <v>33.667999999999999</v>
      </c>
      <c r="I1422" s="220"/>
      <c r="J1422" s="221">
        <f>ROUND(I1422*H1422,2)</f>
        <v>0</v>
      </c>
      <c r="K1422" s="222"/>
      <c r="L1422" s="44"/>
      <c r="M1422" s="223" t="s">
        <v>1</v>
      </c>
      <c r="N1422" s="224" t="s">
        <v>39</v>
      </c>
      <c r="O1422" s="91"/>
      <c r="P1422" s="225">
        <f>O1422*H1422</f>
        <v>0</v>
      </c>
      <c r="Q1422" s="225">
        <v>0</v>
      </c>
      <c r="R1422" s="225">
        <f>Q1422*H1422</f>
        <v>0</v>
      </c>
      <c r="S1422" s="225">
        <v>0</v>
      </c>
      <c r="T1422" s="226">
        <f>S1422*H1422</f>
        <v>0</v>
      </c>
      <c r="U1422" s="38"/>
      <c r="V1422" s="38"/>
      <c r="W1422" s="38"/>
      <c r="X1422" s="38"/>
      <c r="Y1422" s="38"/>
      <c r="Z1422" s="38"/>
      <c r="AA1422" s="38"/>
      <c r="AB1422" s="38"/>
      <c r="AC1422" s="38"/>
      <c r="AD1422" s="38"/>
      <c r="AE1422" s="38"/>
      <c r="AR1422" s="227" t="s">
        <v>265</v>
      </c>
      <c r="AT1422" s="227" t="s">
        <v>144</v>
      </c>
      <c r="AU1422" s="227" t="s">
        <v>149</v>
      </c>
      <c r="AY1422" s="17" t="s">
        <v>141</v>
      </c>
      <c r="BE1422" s="228">
        <f>IF(N1422="základní",J1422,0)</f>
        <v>0</v>
      </c>
      <c r="BF1422" s="228">
        <f>IF(N1422="snížená",J1422,0)</f>
        <v>0</v>
      </c>
      <c r="BG1422" s="228">
        <f>IF(N1422="zákl. přenesená",J1422,0)</f>
        <v>0</v>
      </c>
      <c r="BH1422" s="228">
        <f>IF(N1422="sníž. přenesená",J1422,0)</f>
        <v>0</v>
      </c>
      <c r="BI1422" s="228">
        <f>IF(N1422="nulová",J1422,0)</f>
        <v>0</v>
      </c>
      <c r="BJ1422" s="17" t="s">
        <v>149</v>
      </c>
      <c r="BK1422" s="228">
        <f>ROUND(I1422*H1422,2)</f>
        <v>0</v>
      </c>
      <c r="BL1422" s="17" t="s">
        <v>265</v>
      </c>
      <c r="BM1422" s="227" t="s">
        <v>1792</v>
      </c>
    </row>
    <row r="1423" s="13" customFormat="1">
      <c r="A1423" s="13"/>
      <c r="B1423" s="229"/>
      <c r="C1423" s="230"/>
      <c r="D1423" s="231" t="s">
        <v>151</v>
      </c>
      <c r="E1423" s="232" t="s">
        <v>1</v>
      </c>
      <c r="F1423" s="233" t="s">
        <v>231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151</v>
      </c>
      <c r="AU1423" s="239" t="s">
        <v>149</v>
      </c>
      <c r="AV1423" s="13" t="s">
        <v>81</v>
      </c>
      <c r="AW1423" s="13" t="s">
        <v>30</v>
      </c>
      <c r="AX1423" s="13" t="s">
        <v>73</v>
      </c>
      <c r="AY1423" s="239" t="s">
        <v>141</v>
      </c>
    </row>
    <row r="1424" s="14" customFormat="1">
      <c r="A1424" s="14"/>
      <c r="B1424" s="240"/>
      <c r="C1424" s="241"/>
      <c r="D1424" s="231" t="s">
        <v>151</v>
      </c>
      <c r="E1424" s="242" t="s">
        <v>1</v>
      </c>
      <c r="F1424" s="243" t="s">
        <v>197</v>
      </c>
      <c r="G1424" s="241"/>
      <c r="H1424" s="244">
        <v>13.135999999999999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151</v>
      </c>
      <c r="AU1424" s="250" t="s">
        <v>149</v>
      </c>
      <c r="AV1424" s="14" t="s">
        <v>149</v>
      </c>
      <c r="AW1424" s="14" t="s">
        <v>30</v>
      </c>
      <c r="AX1424" s="14" t="s">
        <v>73</v>
      </c>
      <c r="AY1424" s="250" t="s">
        <v>141</v>
      </c>
    </row>
    <row r="1425" s="13" customFormat="1">
      <c r="A1425" s="13"/>
      <c r="B1425" s="229"/>
      <c r="C1425" s="230"/>
      <c r="D1425" s="231" t="s">
        <v>151</v>
      </c>
      <c r="E1425" s="232" t="s">
        <v>1</v>
      </c>
      <c r="F1425" s="233" t="s">
        <v>1745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151</v>
      </c>
      <c r="AU1425" s="239" t="s">
        <v>149</v>
      </c>
      <c r="AV1425" s="13" t="s">
        <v>81</v>
      </c>
      <c r="AW1425" s="13" t="s">
        <v>30</v>
      </c>
      <c r="AX1425" s="13" t="s">
        <v>73</v>
      </c>
      <c r="AY1425" s="239" t="s">
        <v>141</v>
      </c>
    </row>
    <row r="1426" s="14" customFormat="1">
      <c r="A1426" s="14"/>
      <c r="B1426" s="240"/>
      <c r="C1426" s="241"/>
      <c r="D1426" s="231" t="s">
        <v>151</v>
      </c>
      <c r="E1426" s="242" t="s">
        <v>1</v>
      </c>
      <c r="F1426" s="243" t="s">
        <v>1776</v>
      </c>
      <c r="G1426" s="241"/>
      <c r="H1426" s="244">
        <v>20.532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151</v>
      </c>
      <c r="AU1426" s="250" t="s">
        <v>149</v>
      </c>
      <c r="AV1426" s="14" t="s">
        <v>149</v>
      </c>
      <c r="AW1426" s="14" t="s">
        <v>30</v>
      </c>
      <c r="AX1426" s="14" t="s">
        <v>73</v>
      </c>
      <c r="AY1426" s="250" t="s">
        <v>141</v>
      </c>
    </row>
    <row r="1427" s="15" customFormat="1">
      <c r="A1427" s="15"/>
      <c r="B1427" s="262"/>
      <c r="C1427" s="263"/>
      <c r="D1427" s="231" t="s">
        <v>151</v>
      </c>
      <c r="E1427" s="264" t="s">
        <v>1</v>
      </c>
      <c r="F1427" s="265" t="s">
        <v>173</v>
      </c>
      <c r="G1427" s="263"/>
      <c r="H1427" s="266">
        <v>33.667999999999999</v>
      </c>
      <c r="I1427" s="267"/>
      <c r="J1427" s="263"/>
      <c r="K1427" s="263"/>
      <c r="L1427" s="268"/>
      <c r="M1427" s="269"/>
      <c r="N1427" s="270"/>
      <c r="O1427" s="270"/>
      <c r="P1427" s="270"/>
      <c r="Q1427" s="270"/>
      <c r="R1427" s="270"/>
      <c r="S1427" s="270"/>
      <c r="T1427" s="271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72" t="s">
        <v>151</v>
      </c>
      <c r="AU1427" s="272" t="s">
        <v>149</v>
      </c>
      <c r="AV1427" s="15" t="s">
        <v>148</v>
      </c>
      <c r="AW1427" s="15" t="s">
        <v>30</v>
      </c>
      <c r="AX1427" s="15" t="s">
        <v>81</v>
      </c>
      <c r="AY1427" s="272" t="s">
        <v>141</v>
      </c>
    </row>
    <row r="1428" s="2" customFormat="1" ht="16.5" customHeight="1">
      <c r="A1428" s="38"/>
      <c r="B1428" s="39"/>
      <c r="C1428" s="215" t="s">
        <v>1793</v>
      </c>
      <c r="D1428" s="215" t="s">
        <v>144</v>
      </c>
      <c r="E1428" s="216" t="s">
        <v>1794</v>
      </c>
      <c r="F1428" s="217" t="s">
        <v>1795</v>
      </c>
      <c r="G1428" s="218" t="s">
        <v>168</v>
      </c>
      <c r="H1428" s="219">
        <v>33.667999999999999</v>
      </c>
      <c r="I1428" s="220"/>
      <c r="J1428" s="221">
        <f>ROUND(I1428*H1428,2)</f>
        <v>0</v>
      </c>
      <c r="K1428" s="222"/>
      <c r="L1428" s="44"/>
      <c r="M1428" s="223" t="s">
        <v>1</v>
      </c>
      <c r="N1428" s="224" t="s">
        <v>39</v>
      </c>
      <c r="O1428" s="91"/>
      <c r="P1428" s="225">
        <f>O1428*H1428</f>
        <v>0</v>
      </c>
      <c r="Q1428" s="225">
        <v>0.00025999999999999998</v>
      </c>
      <c r="R1428" s="225">
        <f>Q1428*H1428</f>
        <v>0.0087536799999999998</v>
      </c>
      <c r="S1428" s="225">
        <v>0</v>
      </c>
      <c r="T1428" s="226">
        <f>S1428*H1428</f>
        <v>0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227" t="s">
        <v>265</v>
      </c>
      <c r="AT1428" s="227" t="s">
        <v>144</v>
      </c>
      <c r="AU1428" s="227" t="s">
        <v>149</v>
      </c>
      <c r="AY1428" s="17" t="s">
        <v>141</v>
      </c>
      <c r="BE1428" s="228">
        <f>IF(N1428="základní",J1428,0)</f>
        <v>0</v>
      </c>
      <c r="BF1428" s="228">
        <f>IF(N1428="snížená",J1428,0)</f>
        <v>0</v>
      </c>
      <c r="BG1428" s="228">
        <f>IF(N1428="zákl. přenesená",J1428,0)</f>
        <v>0</v>
      </c>
      <c r="BH1428" s="228">
        <f>IF(N1428="sníž. přenesená",J1428,0)</f>
        <v>0</v>
      </c>
      <c r="BI1428" s="228">
        <f>IF(N1428="nulová",J1428,0)</f>
        <v>0</v>
      </c>
      <c r="BJ1428" s="17" t="s">
        <v>149</v>
      </c>
      <c r="BK1428" s="228">
        <f>ROUND(I1428*H1428,2)</f>
        <v>0</v>
      </c>
      <c r="BL1428" s="17" t="s">
        <v>265</v>
      </c>
      <c r="BM1428" s="227" t="s">
        <v>1796</v>
      </c>
    </row>
    <row r="1429" s="13" customFormat="1">
      <c r="A1429" s="13"/>
      <c r="B1429" s="229"/>
      <c r="C1429" s="230"/>
      <c r="D1429" s="231" t="s">
        <v>151</v>
      </c>
      <c r="E1429" s="232" t="s">
        <v>1</v>
      </c>
      <c r="F1429" s="233" t="s">
        <v>231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151</v>
      </c>
      <c r="AU1429" s="239" t="s">
        <v>149</v>
      </c>
      <c r="AV1429" s="13" t="s">
        <v>81</v>
      </c>
      <c r="AW1429" s="13" t="s">
        <v>30</v>
      </c>
      <c r="AX1429" s="13" t="s">
        <v>73</v>
      </c>
      <c r="AY1429" s="239" t="s">
        <v>141</v>
      </c>
    </row>
    <row r="1430" s="14" customFormat="1">
      <c r="A1430" s="14"/>
      <c r="B1430" s="240"/>
      <c r="C1430" s="241"/>
      <c r="D1430" s="231" t="s">
        <v>151</v>
      </c>
      <c r="E1430" s="242" t="s">
        <v>1</v>
      </c>
      <c r="F1430" s="243" t="s">
        <v>197</v>
      </c>
      <c r="G1430" s="241"/>
      <c r="H1430" s="244">
        <v>13.135999999999999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4"/>
      <c r="V1430" s="14"/>
      <c r="W1430" s="14"/>
      <c r="X1430" s="14"/>
      <c r="Y1430" s="14"/>
      <c r="Z1430" s="14"/>
      <c r="AA1430" s="14"/>
      <c r="AB1430" s="14"/>
      <c r="AC1430" s="14"/>
      <c r="AD1430" s="14"/>
      <c r="AE1430" s="14"/>
      <c r="AT1430" s="250" t="s">
        <v>151</v>
      </c>
      <c r="AU1430" s="250" t="s">
        <v>149</v>
      </c>
      <c r="AV1430" s="14" t="s">
        <v>149</v>
      </c>
      <c r="AW1430" s="14" t="s">
        <v>30</v>
      </c>
      <c r="AX1430" s="14" t="s">
        <v>73</v>
      </c>
      <c r="AY1430" s="250" t="s">
        <v>141</v>
      </c>
    </row>
    <row r="1431" s="13" customFormat="1">
      <c r="A1431" s="13"/>
      <c r="B1431" s="229"/>
      <c r="C1431" s="230"/>
      <c r="D1431" s="231" t="s">
        <v>151</v>
      </c>
      <c r="E1431" s="232" t="s">
        <v>1</v>
      </c>
      <c r="F1431" s="233" t="s">
        <v>1745</v>
      </c>
      <c r="G1431" s="230"/>
      <c r="H1431" s="232" t="s">
        <v>1</v>
      </c>
      <c r="I1431" s="234"/>
      <c r="J1431" s="230"/>
      <c r="K1431" s="230"/>
      <c r="L1431" s="235"/>
      <c r="M1431" s="236"/>
      <c r="N1431" s="237"/>
      <c r="O1431" s="237"/>
      <c r="P1431" s="237"/>
      <c r="Q1431" s="237"/>
      <c r="R1431" s="237"/>
      <c r="S1431" s="237"/>
      <c r="T1431" s="23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39" t="s">
        <v>151</v>
      </c>
      <c r="AU1431" s="239" t="s">
        <v>149</v>
      </c>
      <c r="AV1431" s="13" t="s">
        <v>81</v>
      </c>
      <c r="AW1431" s="13" t="s">
        <v>30</v>
      </c>
      <c r="AX1431" s="13" t="s">
        <v>73</v>
      </c>
      <c r="AY1431" s="239" t="s">
        <v>141</v>
      </c>
    </row>
    <row r="1432" s="14" customFormat="1">
      <c r="A1432" s="14"/>
      <c r="B1432" s="240"/>
      <c r="C1432" s="241"/>
      <c r="D1432" s="231" t="s">
        <v>151</v>
      </c>
      <c r="E1432" s="242" t="s">
        <v>1</v>
      </c>
      <c r="F1432" s="243" t="s">
        <v>1776</v>
      </c>
      <c r="G1432" s="241"/>
      <c r="H1432" s="244">
        <v>20.532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0" t="s">
        <v>151</v>
      </c>
      <c r="AU1432" s="250" t="s">
        <v>149</v>
      </c>
      <c r="AV1432" s="14" t="s">
        <v>149</v>
      </c>
      <c r="AW1432" s="14" t="s">
        <v>30</v>
      </c>
      <c r="AX1432" s="14" t="s">
        <v>73</v>
      </c>
      <c r="AY1432" s="250" t="s">
        <v>141</v>
      </c>
    </row>
    <row r="1433" s="15" customFormat="1">
      <c r="A1433" s="15"/>
      <c r="B1433" s="262"/>
      <c r="C1433" s="263"/>
      <c r="D1433" s="231" t="s">
        <v>151</v>
      </c>
      <c r="E1433" s="264" t="s">
        <v>1</v>
      </c>
      <c r="F1433" s="265" t="s">
        <v>173</v>
      </c>
      <c r="G1433" s="263"/>
      <c r="H1433" s="266">
        <v>33.667999999999999</v>
      </c>
      <c r="I1433" s="267"/>
      <c r="J1433" s="263"/>
      <c r="K1433" s="263"/>
      <c r="L1433" s="268"/>
      <c r="M1433" s="269"/>
      <c r="N1433" s="270"/>
      <c r="O1433" s="270"/>
      <c r="P1433" s="270"/>
      <c r="Q1433" s="270"/>
      <c r="R1433" s="270"/>
      <c r="S1433" s="270"/>
      <c r="T1433" s="271"/>
      <c r="U1433" s="15"/>
      <c r="V1433" s="15"/>
      <c r="W1433" s="15"/>
      <c r="X1433" s="15"/>
      <c r="Y1433" s="15"/>
      <c r="Z1433" s="15"/>
      <c r="AA1433" s="15"/>
      <c r="AB1433" s="15"/>
      <c r="AC1433" s="15"/>
      <c r="AD1433" s="15"/>
      <c r="AE1433" s="15"/>
      <c r="AT1433" s="272" t="s">
        <v>151</v>
      </c>
      <c r="AU1433" s="272" t="s">
        <v>149</v>
      </c>
      <c r="AV1433" s="15" t="s">
        <v>148</v>
      </c>
      <c r="AW1433" s="15" t="s">
        <v>30</v>
      </c>
      <c r="AX1433" s="15" t="s">
        <v>81</v>
      </c>
      <c r="AY1433" s="272" t="s">
        <v>141</v>
      </c>
    </row>
    <row r="1434" s="2" customFormat="1" ht="21.75" customHeight="1">
      <c r="A1434" s="38"/>
      <c r="B1434" s="39"/>
      <c r="C1434" s="215" t="s">
        <v>1797</v>
      </c>
      <c r="D1434" s="215" t="s">
        <v>144</v>
      </c>
      <c r="E1434" s="216" t="s">
        <v>1798</v>
      </c>
      <c r="F1434" s="217" t="s">
        <v>1799</v>
      </c>
      <c r="G1434" s="218" t="s">
        <v>168</v>
      </c>
      <c r="H1434" s="219">
        <v>33.667999999999999</v>
      </c>
      <c r="I1434" s="220"/>
      <c r="J1434" s="221">
        <f>ROUND(I1434*H1434,2)</f>
        <v>0</v>
      </c>
      <c r="K1434" s="222"/>
      <c r="L1434" s="44"/>
      <c r="M1434" s="223" t="s">
        <v>1</v>
      </c>
      <c r="N1434" s="224" t="s">
        <v>39</v>
      </c>
      <c r="O1434" s="91"/>
      <c r="P1434" s="225">
        <f>O1434*H1434</f>
        <v>0</v>
      </c>
      <c r="Q1434" s="225">
        <v>0.00014999999999999999</v>
      </c>
      <c r="R1434" s="225">
        <f>Q1434*H1434</f>
        <v>0.0050501999999999995</v>
      </c>
      <c r="S1434" s="225">
        <v>0</v>
      </c>
      <c r="T1434" s="226">
        <f>S1434*H1434</f>
        <v>0</v>
      </c>
      <c r="U1434" s="38"/>
      <c r="V1434" s="38"/>
      <c r="W1434" s="38"/>
      <c r="X1434" s="38"/>
      <c r="Y1434" s="38"/>
      <c r="Z1434" s="38"/>
      <c r="AA1434" s="38"/>
      <c r="AB1434" s="38"/>
      <c r="AC1434" s="38"/>
      <c r="AD1434" s="38"/>
      <c r="AE1434" s="38"/>
      <c r="AR1434" s="227" t="s">
        <v>265</v>
      </c>
      <c r="AT1434" s="227" t="s">
        <v>144</v>
      </c>
      <c r="AU1434" s="227" t="s">
        <v>149</v>
      </c>
      <c r="AY1434" s="17" t="s">
        <v>141</v>
      </c>
      <c r="BE1434" s="228">
        <f>IF(N1434="základní",J1434,0)</f>
        <v>0</v>
      </c>
      <c r="BF1434" s="228">
        <f>IF(N1434="snížená",J1434,0)</f>
        <v>0</v>
      </c>
      <c r="BG1434" s="228">
        <f>IF(N1434="zákl. přenesená",J1434,0)</f>
        <v>0</v>
      </c>
      <c r="BH1434" s="228">
        <f>IF(N1434="sníž. přenesená",J1434,0)</f>
        <v>0</v>
      </c>
      <c r="BI1434" s="228">
        <f>IF(N1434="nulová",J1434,0)</f>
        <v>0</v>
      </c>
      <c r="BJ1434" s="17" t="s">
        <v>149</v>
      </c>
      <c r="BK1434" s="228">
        <f>ROUND(I1434*H1434,2)</f>
        <v>0</v>
      </c>
      <c r="BL1434" s="17" t="s">
        <v>265</v>
      </c>
      <c r="BM1434" s="227" t="s">
        <v>1800</v>
      </c>
    </row>
    <row r="1435" s="13" customFormat="1">
      <c r="A1435" s="13"/>
      <c r="B1435" s="229"/>
      <c r="C1435" s="230"/>
      <c r="D1435" s="231" t="s">
        <v>151</v>
      </c>
      <c r="E1435" s="232" t="s">
        <v>1</v>
      </c>
      <c r="F1435" s="233" t="s">
        <v>231</v>
      </c>
      <c r="G1435" s="230"/>
      <c r="H1435" s="232" t="s">
        <v>1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39" t="s">
        <v>151</v>
      </c>
      <c r="AU1435" s="239" t="s">
        <v>149</v>
      </c>
      <c r="AV1435" s="13" t="s">
        <v>81</v>
      </c>
      <c r="AW1435" s="13" t="s">
        <v>30</v>
      </c>
      <c r="AX1435" s="13" t="s">
        <v>73</v>
      </c>
      <c r="AY1435" s="239" t="s">
        <v>141</v>
      </c>
    </row>
    <row r="1436" s="14" customFormat="1">
      <c r="A1436" s="14"/>
      <c r="B1436" s="240"/>
      <c r="C1436" s="241"/>
      <c r="D1436" s="231" t="s">
        <v>151</v>
      </c>
      <c r="E1436" s="242" t="s">
        <v>1</v>
      </c>
      <c r="F1436" s="243" t="s">
        <v>197</v>
      </c>
      <c r="G1436" s="241"/>
      <c r="H1436" s="244">
        <v>13.135999999999999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0" t="s">
        <v>151</v>
      </c>
      <c r="AU1436" s="250" t="s">
        <v>149</v>
      </c>
      <c r="AV1436" s="14" t="s">
        <v>149</v>
      </c>
      <c r="AW1436" s="14" t="s">
        <v>30</v>
      </c>
      <c r="AX1436" s="14" t="s">
        <v>73</v>
      </c>
      <c r="AY1436" s="250" t="s">
        <v>141</v>
      </c>
    </row>
    <row r="1437" s="13" customFormat="1">
      <c r="A1437" s="13"/>
      <c r="B1437" s="229"/>
      <c r="C1437" s="230"/>
      <c r="D1437" s="231" t="s">
        <v>151</v>
      </c>
      <c r="E1437" s="232" t="s">
        <v>1</v>
      </c>
      <c r="F1437" s="233" t="s">
        <v>1745</v>
      </c>
      <c r="G1437" s="230"/>
      <c r="H1437" s="232" t="s">
        <v>1</v>
      </c>
      <c r="I1437" s="234"/>
      <c r="J1437" s="230"/>
      <c r="K1437" s="230"/>
      <c r="L1437" s="235"/>
      <c r="M1437" s="236"/>
      <c r="N1437" s="237"/>
      <c r="O1437" s="237"/>
      <c r="P1437" s="237"/>
      <c r="Q1437" s="237"/>
      <c r="R1437" s="237"/>
      <c r="S1437" s="237"/>
      <c r="T1437" s="23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39" t="s">
        <v>151</v>
      </c>
      <c r="AU1437" s="239" t="s">
        <v>149</v>
      </c>
      <c r="AV1437" s="13" t="s">
        <v>81</v>
      </c>
      <c r="AW1437" s="13" t="s">
        <v>30</v>
      </c>
      <c r="AX1437" s="13" t="s">
        <v>73</v>
      </c>
      <c r="AY1437" s="239" t="s">
        <v>141</v>
      </c>
    </row>
    <row r="1438" s="14" customFormat="1">
      <c r="A1438" s="14"/>
      <c r="B1438" s="240"/>
      <c r="C1438" s="241"/>
      <c r="D1438" s="231" t="s">
        <v>151</v>
      </c>
      <c r="E1438" s="242" t="s">
        <v>1</v>
      </c>
      <c r="F1438" s="243" t="s">
        <v>1776</v>
      </c>
      <c r="G1438" s="241"/>
      <c r="H1438" s="244">
        <v>20.532</v>
      </c>
      <c r="I1438" s="245"/>
      <c r="J1438" s="241"/>
      <c r="K1438" s="241"/>
      <c r="L1438" s="246"/>
      <c r="M1438" s="247"/>
      <c r="N1438" s="248"/>
      <c r="O1438" s="248"/>
      <c r="P1438" s="248"/>
      <c r="Q1438" s="248"/>
      <c r="R1438" s="248"/>
      <c r="S1438" s="248"/>
      <c r="T1438" s="249"/>
      <c r="U1438" s="14"/>
      <c r="V1438" s="14"/>
      <c r="W1438" s="14"/>
      <c r="X1438" s="14"/>
      <c r="Y1438" s="14"/>
      <c r="Z1438" s="14"/>
      <c r="AA1438" s="14"/>
      <c r="AB1438" s="14"/>
      <c r="AC1438" s="14"/>
      <c r="AD1438" s="14"/>
      <c r="AE1438" s="14"/>
      <c r="AT1438" s="250" t="s">
        <v>151</v>
      </c>
      <c r="AU1438" s="250" t="s">
        <v>149</v>
      </c>
      <c r="AV1438" s="14" t="s">
        <v>149</v>
      </c>
      <c r="AW1438" s="14" t="s">
        <v>30</v>
      </c>
      <c r="AX1438" s="14" t="s">
        <v>73</v>
      </c>
      <c r="AY1438" s="250" t="s">
        <v>141</v>
      </c>
    </row>
    <row r="1439" s="15" customFormat="1">
      <c r="A1439" s="15"/>
      <c r="B1439" s="262"/>
      <c r="C1439" s="263"/>
      <c r="D1439" s="231" t="s">
        <v>151</v>
      </c>
      <c r="E1439" s="264" t="s">
        <v>1</v>
      </c>
      <c r="F1439" s="265" t="s">
        <v>173</v>
      </c>
      <c r="G1439" s="263"/>
      <c r="H1439" s="266">
        <v>33.667999999999999</v>
      </c>
      <c r="I1439" s="267"/>
      <c r="J1439" s="263"/>
      <c r="K1439" s="263"/>
      <c r="L1439" s="268"/>
      <c r="M1439" s="269"/>
      <c r="N1439" s="270"/>
      <c r="O1439" s="270"/>
      <c r="P1439" s="270"/>
      <c r="Q1439" s="270"/>
      <c r="R1439" s="270"/>
      <c r="S1439" s="270"/>
      <c r="T1439" s="271"/>
      <c r="U1439" s="15"/>
      <c r="V1439" s="15"/>
      <c r="W1439" s="15"/>
      <c r="X1439" s="15"/>
      <c r="Y1439" s="15"/>
      <c r="Z1439" s="15"/>
      <c r="AA1439" s="15"/>
      <c r="AB1439" s="15"/>
      <c r="AC1439" s="15"/>
      <c r="AD1439" s="15"/>
      <c r="AE1439" s="15"/>
      <c r="AT1439" s="272" t="s">
        <v>151</v>
      </c>
      <c r="AU1439" s="272" t="s">
        <v>149</v>
      </c>
      <c r="AV1439" s="15" t="s">
        <v>148</v>
      </c>
      <c r="AW1439" s="15" t="s">
        <v>30</v>
      </c>
      <c r="AX1439" s="15" t="s">
        <v>81</v>
      </c>
      <c r="AY1439" s="272" t="s">
        <v>141</v>
      </c>
    </row>
    <row r="1440" s="2" customFormat="1" ht="24.15" customHeight="1">
      <c r="A1440" s="38"/>
      <c r="B1440" s="39"/>
      <c r="C1440" s="215" t="s">
        <v>1801</v>
      </c>
      <c r="D1440" s="215" t="s">
        <v>144</v>
      </c>
      <c r="E1440" s="216" t="s">
        <v>1802</v>
      </c>
      <c r="F1440" s="217" t="s">
        <v>1803</v>
      </c>
      <c r="G1440" s="218" t="s">
        <v>168</v>
      </c>
      <c r="H1440" s="219">
        <v>33.667999999999999</v>
      </c>
      <c r="I1440" s="220"/>
      <c r="J1440" s="221">
        <f>ROUND(I1440*H1440,2)</f>
        <v>0</v>
      </c>
      <c r="K1440" s="222"/>
      <c r="L1440" s="44"/>
      <c r="M1440" s="223" t="s">
        <v>1</v>
      </c>
      <c r="N1440" s="224" t="s">
        <v>39</v>
      </c>
      <c r="O1440" s="91"/>
      <c r="P1440" s="225">
        <f>O1440*H1440</f>
        <v>0</v>
      </c>
      <c r="Q1440" s="225">
        <v>1.0000000000000001E-05</v>
      </c>
      <c r="R1440" s="225">
        <f>Q1440*H1440</f>
        <v>0.00033668000000000001</v>
      </c>
      <c r="S1440" s="225">
        <v>0</v>
      </c>
      <c r="T1440" s="226">
        <f>S1440*H1440</f>
        <v>0</v>
      </c>
      <c r="U1440" s="38"/>
      <c r="V1440" s="38"/>
      <c r="W1440" s="38"/>
      <c r="X1440" s="38"/>
      <c r="Y1440" s="38"/>
      <c r="Z1440" s="38"/>
      <c r="AA1440" s="38"/>
      <c r="AB1440" s="38"/>
      <c r="AC1440" s="38"/>
      <c r="AD1440" s="38"/>
      <c r="AE1440" s="38"/>
      <c r="AR1440" s="227" t="s">
        <v>265</v>
      </c>
      <c r="AT1440" s="227" t="s">
        <v>144</v>
      </c>
      <c r="AU1440" s="227" t="s">
        <v>149</v>
      </c>
      <c r="AY1440" s="17" t="s">
        <v>141</v>
      </c>
      <c r="BE1440" s="228">
        <f>IF(N1440="základní",J1440,0)</f>
        <v>0</v>
      </c>
      <c r="BF1440" s="228">
        <f>IF(N1440="snížená",J1440,0)</f>
        <v>0</v>
      </c>
      <c r="BG1440" s="228">
        <f>IF(N1440="zákl. přenesená",J1440,0)</f>
        <v>0</v>
      </c>
      <c r="BH1440" s="228">
        <f>IF(N1440="sníž. přenesená",J1440,0)</f>
        <v>0</v>
      </c>
      <c r="BI1440" s="228">
        <f>IF(N1440="nulová",J1440,0)</f>
        <v>0</v>
      </c>
      <c r="BJ1440" s="17" t="s">
        <v>149</v>
      </c>
      <c r="BK1440" s="228">
        <f>ROUND(I1440*H1440,2)</f>
        <v>0</v>
      </c>
      <c r="BL1440" s="17" t="s">
        <v>265</v>
      </c>
      <c r="BM1440" s="227" t="s">
        <v>1804</v>
      </c>
    </row>
    <row r="1441" s="13" customFormat="1">
      <c r="A1441" s="13"/>
      <c r="B1441" s="229"/>
      <c r="C1441" s="230"/>
      <c r="D1441" s="231" t="s">
        <v>151</v>
      </c>
      <c r="E1441" s="232" t="s">
        <v>1</v>
      </c>
      <c r="F1441" s="233" t="s">
        <v>231</v>
      </c>
      <c r="G1441" s="230"/>
      <c r="H1441" s="232" t="s">
        <v>1</v>
      </c>
      <c r="I1441" s="234"/>
      <c r="J1441" s="230"/>
      <c r="K1441" s="230"/>
      <c r="L1441" s="235"/>
      <c r="M1441" s="236"/>
      <c r="N1441" s="237"/>
      <c r="O1441" s="237"/>
      <c r="P1441" s="237"/>
      <c r="Q1441" s="237"/>
      <c r="R1441" s="237"/>
      <c r="S1441" s="237"/>
      <c r="T1441" s="23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39" t="s">
        <v>151</v>
      </c>
      <c r="AU1441" s="239" t="s">
        <v>149</v>
      </c>
      <c r="AV1441" s="13" t="s">
        <v>81</v>
      </c>
      <c r="AW1441" s="13" t="s">
        <v>30</v>
      </c>
      <c r="AX1441" s="13" t="s">
        <v>73</v>
      </c>
      <c r="AY1441" s="239" t="s">
        <v>141</v>
      </c>
    </row>
    <row r="1442" s="14" customFormat="1">
      <c r="A1442" s="14"/>
      <c r="B1442" s="240"/>
      <c r="C1442" s="241"/>
      <c r="D1442" s="231" t="s">
        <v>151</v>
      </c>
      <c r="E1442" s="242" t="s">
        <v>1</v>
      </c>
      <c r="F1442" s="243" t="s">
        <v>197</v>
      </c>
      <c r="G1442" s="241"/>
      <c r="H1442" s="244">
        <v>13.135999999999999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0" t="s">
        <v>151</v>
      </c>
      <c r="AU1442" s="250" t="s">
        <v>149</v>
      </c>
      <c r="AV1442" s="14" t="s">
        <v>149</v>
      </c>
      <c r="AW1442" s="14" t="s">
        <v>30</v>
      </c>
      <c r="AX1442" s="14" t="s">
        <v>73</v>
      </c>
      <c r="AY1442" s="250" t="s">
        <v>141</v>
      </c>
    </row>
    <row r="1443" s="13" customFormat="1">
      <c r="A1443" s="13"/>
      <c r="B1443" s="229"/>
      <c r="C1443" s="230"/>
      <c r="D1443" s="231" t="s">
        <v>151</v>
      </c>
      <c r="E1443" s="232" t="s">
        <v>1</v>
      </c>
      <c r="F1443" s="233" t="s">
        <v>1745</v>
      </c>
      <c r="G1443" s="230"/>
      <c r="H1443" s="232" t="s">
        <v>1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9" t="s">
        <v>151</v>
      </c>
      <c r="AU1443" s="239" t="s">
        <v>149</v>
      </c>
      <c r="AV1443" s="13" t="s">
        <v>81</v>
      </c>
      <c r="AW1443" s="13" t="s">
        <v>30</v>
      </c>
      <c r="AX1443" s="13" t="s">
        <v>73</v>
      </c>
      <c r="AY1443" s="239" t="s">
        <v>141</v>
      </c>
    </row>
    <row r="1444" s="14" customFormat="1">
      <c r="A1444" s="14"/>
      <c r="B1444" s="240"/>
      <c r="C1444" s="241"/>
      <c r="D1444" s="231" t="s">
        <v>151</v>
      </c>
      <c r="E1444" s="242" t="s">
        <v>1</v>
      </c>
      <c r="F1444" s="243" t="s">
        <v>1776</v>
      </c>
      <c r="G1444" s="241"/>
      <c r="H1444" s="244">
        <v>20.532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151</v>
      </c>
      <c r="AU1444" s="250" t="s">
        <v>149</v>
      </c>
      <c r="AV1444" s="14" t="s">
        <v>149</v>
      </c>
      <c r="AW1444" s="14" t="s">
        <v>30</v>
      </c>
      <c r="AX1444" s="14" t="s">
        <v>73</v>
      </c>
      <c r="AY1444" s="250" t="s">
        <v>141</v>
      </c>
    </row>
    <row r="1445" s="15" customFormat="1">
      <c r="A1445" s="15"/>
      <c r="B1445" s="262"/>
      <c r="C1445" s="263"/>
      <c r="D1445" s="231" t="s">
        <v>151</v>
      </c>
      <c r="E1445" s="264" t="s">
        <v>1</v>
      </c>
      <c r="F1445" s="265" t="s">
        <v>173</v>
      </c>
      <c r="G1445" s="263"/>
      <c r="H1445" s="266">
        <v>33.667999999999999</v>
      </c>
      <c r="I1445" s="267"/>
      <c r="J1445" s="263"/>
      <c r="K1445" s="263"/>
      <c r="L1445" s="268"/>
      <c r="M1445" s="269"/>
      <c r="N1445" s="270"/>
      <c r="O1445" s="270"/>
      <c r="P1445" s="270"/>
      <c r="Q1445" s="270"/>
      <c r="R1445" s="270"/>
      <c r="S1445" s="270"/>
      <c r="T1445" s="271"/>
      <c r="U1445" s="15"/>
      <c r="V1445" s="15"/>
      <c r="W1445" s="15"/>
      <c r="X1445" s="15"/>
      <c r="Y1445" s="15"/>
      <c r="Z1445" s="15"/>
      <c r="AA1445" s="15"/>
      <c r="AB1445" s="15"/>
      <c r="AC1445" s="15"/>
      <c r="AD1445" s="15"/>
      <c r="AE1445" s="15"/>
      <c r="AT1445" s="272" t="s">
        <v>151</v>
      </c>
      <c r="AU1445" s="272" t="s">
        <v>149</v>
      </c>
      <c r="AV1445" s="15" t="s">
        <v>148</v>
      </c>
      <c r="AW1445" s="15" t="s">
        <v>30</v>
      </c>
      <c r="AX1445" s="15" t="s">
        <v>81</v>
      </c>
      <c r="AY1445" s="272" t="s">
        <v>141</v>
      </c>
    </row>
    <row r="1446" s="2" customFormat="1" ht="24.15" customHeight="1">
      <c r="A1446" s="38"/>
      <c r="B1446" s="39"/>
      <c r="C1446" s="215" t="s">
        <v>1805</v>
      </c>
      <c r="D1446" s="215" t="s">
        <v>144</v>
      </c>
      <c r="E1446" s="216" t="s">
        <v>1806</v>
      </c>
      <c r="F1446" s="217" t="s">
        <v>1807</v>
      </c>
      <c r="G1446" s="218" t="s">
        <v>147</v>
      </c>
      <c r="H1446" s="219">
        <v>0.33900000000000002</v>
      </c>
      <c r="I1446" s="220"/>
      <c r="J1446" s="221">
        <f>ROUND(I1446*H1446,2)</f>
        <v>0</v>
      </c>
      <c r="K1446" s="222"/>
      <c r="L1446" s="44"/>
      <c r="M1446" s="223" t="s">
        <v>1</v>
      </c>
      <c r="N1446" s="224" t="s">
        <v>39</v>
      </c>
      <c r="O1446" s="91"/>
      <c r="P1446" s="225">
        <f>O1446*H1446</f>
        <v>0</v>
      </c>
      <c r="Q1446" s="225">
        <v>0</v>
      </c>
      <c r="R1446" s="225">
        <f>Q1446*H1446</f>
        <v>0</v>
      </c>
      <c r="S1446" s="225">
        <v>0</v>
      </c>
      <c r="T1446" s="226">
        <f>S1446*H1446</f>
        <v>0</v>
      </c>
      <c r="U1446" s="38"/>
      <c r="V1446" s="38"/>
      <c r="W1446" s="38"/>
      <c r="X1446" s="38"/>
      <c r="Y1446" s="38"/>
      <c r="Z1446" s="38"/>
      <c r="AA1446" s="38"/>
      <c r="AB1446" s="38"/>
      <c r="AC1446" s="38"/>
      <c r="AD1446" s="38"/>
      <c r="AE1446" s="38"/>
      <c r="AR1446" s="227" t="s">
        <v>265</v>
      </c>
      <c r="AT1446" s="227" t="s">
        <v>144</v>
      </c>
      <c r="AU1446" s="227" t="s">
        <v>149</v>
      </c>
      <c r="AY1446" s="17" t="s">
        <v>141</v>
      </c>
      <c r="BE1446" s="228">
        <f>IF(N1446="základní",J1446,0)</f>
        <v>0</v>
      </c>
      <c r="BF1446" s="228">
        <f>IF(N1446="snížená",J1446,0)</f>
        <v>0</v>
      </c>
      <c r="BG1446" s="228">
        <f>IF(N1446="zákl. přenesená",J1446,0)</f>
        <v>0</v>
      </c>
      <c r="BH1446" s="228">
        <f>IF(N1446="sníž. přenesená",J1446,0)</f>
        <v>0</v>
      </c>
      <c r="BI1446" s="228">
        <f>IF(N1446="nulová",J1446,0)</f>
        <v>0</v>
      </c>
      <c r="BJ1446" s="17" t="s">
        <v>149</v>
      </c>
      <c r="BK1446" s="228">
        <f>ROUND(I1446*H1446,2)</f>
        <v>0</v>
      </c>
      <c r="BL1446" s="17" t="s">
        <v>265</v>
      </c>
      <c r="BM1446" s="227" t="s">
        <v>1808</v>
      </c>
    </row>
    <row r="1447" s="2" customFormat="1" ht="33" customHeight="1">
      <c r="A1447" s="38"/>
      <c r="B1447" s="39"/>
      <c r="C1447" s="215" t="s">
        <v>1809</v>
      </c>
      <c r="D1447" s="215" t="s">
        <v>144</v>
      </c>
      <c r="E1447" s="216" t="s">
        <v>1810</v>
      </c>
      <c r="F1447" s="217" t="s">
        <v>1811</v>
      </c>
      <c r="G1447" s="218" t="s">
        <v>147</v>
      </c>
      <c r="H1447" s="219">
        <v>0.67800000000000005</v>
      </c>
      <c r="I1447" s="220"/>
      <c r="J1447" s="221">
        <f>ROUND(I1447*H1447,2)</f>
        <v>0</v>
      </c>
      <c r="K1447" s="222"/>
      <c r="L1447" s="44"/>
      <c r="M1447" s="223" t="s">
        <v>1</v>
      </c>
      <c r="N1447" s="224" t="s">
        <v>39</v>
      </c>
      <c r="O1447" s="91"/>
      <c r="P1447" s="225">
        <f>O1447*H1447</f>
        <v>0</v>
      </c>
      <c r="Q1447" s="225">
        <v>0</v>
      </c>
      <c r="R1447" s="225">
        <f>Q1447*H1447</f>
        <v>0</v>
      </c>
      <c r="S1447" s="225">
        <v>0</v>
      </c>
      <c r="T1447" s="226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27" t="s">
        <v>265</v>
      </c>
      <c r="AT1447" s="227" t="s">
        <v>144</v>
      </c>
      <c r="AU1447" s="227" t="s">
        <v>149</v>
      </c>
      <c r="AY1447" s="17" t="s">
        <v>141</v>
      </c>
      <c r="BE1447" s="228">
        <f>IF(N1447="základní",J1447,0)</f>
        <v>0</v>
      </c>
      <c r="BF1447" s="228">
        <f>IF(N1447="snížená",J1447,0)</f>
        <v>0</v>
      </c>
      <c r="BG1447" s="228">
        <f>IF(N1447="zákl. přenesená",J1447,0)</f>
        <v>0</v>
      </c>
      <c r="BH1447" s="228">
        <f>IF(N1447="sníž. přenesená",J1447,0)</f>
        <v>0</v>
      </c>
      <c r="BI1447" s="228">
        <f>IF(N1447="nulová",J1447,0)</f>
        <v>0</v>
      </c>
      <c r="BJ1447" s="17" t="s">
        <v>149</v>
      </c>
      <c r="BK1447" s="228">
        <f>ROUND(I1447*H1447,2)</f>
        <v>0</v>
      </c>
      <c r="BL1447" s="17" t="s">
        <v>265</v>
      </c>
      <c r="BM1447" s="227" t="s">
        <v>1812</v>
      </c>
    </row>
    <row r="1448" s="14" customFormat="1">
      <c r="A1448" s="14"/>
      <c r="B1448" s="240"/>
      <c r="C1448" s="241"/>
      <c r="D1448" s="231" t="s">
        <v>151</v>
      </c>
      <c r="E1448" s="241"/>
      <c r="F1448" s="243" t="s">
        <v>1813</v>
      </c>
      <c r="G1448" s="241"/>
      <c r="H1448" s="244">
        <v>0.67800000000000005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151</v>
      </c>
      <c r="AU1448" s="250" t="s">
        <v>149</v>
      </c>
      <c r="AV1448" s="14" t="s">
        <v>149</v>
      </c>
      <c r="AW1448" s="14" t="s">
        <v>4</v>
      </c>
      <c r="AX1448" s="14" t="s">
        <v>81</v>
      </c>
      <c r="AY1448" s="250" t="s">
        <v>141</v>
      </c>
    </row>
    <row r="1449" s="12" customFormat="1" ht="22.8" customHeight="1">
      <c r="A1449" s="12"/>
      <c r="B1449" s="199"/>
      <c r="C1449" s="200"/>
      <c r="D1449" s="201" t="s">
        <v>72</v>
      </c>
      <c r="E1449" s="213" t="s">
        <v>1814</v>
      </c>
      <c r="F1449" s="213" t="s">
        <v>1815</v>
      </c>
      <c r="G1449" s="200"/>
      <c r="H1449" s="200"/>
      <c r="I1449" s="203"/>
      <c r="J1449" s="214">
        <f>BK1449</f>
        <v>0</v>
      </c>
      <c r="K1449" s="200"/>
      <c r="L1449" s="205"/>
      <c r="M1449" s="206"/>
      <c r="N1449" s="207"/>
      <c r="O1449" s="207"/>
      <c r="P1449" s="208">
        <f>SUM(P1450:P1511)</f>
        <v>0</v>
      </c>
      <c r="Q1449" s="207"/>
      <c r="R1449" s="208">
        <f>SUM(R1450:R1511)</f>
        <v>0.29216310000000001</v>
      </c>
      <c r="S1449" s="207"/>
      <c r="T1449" s="209">
        <f>SUM(T1450:T1511)</f>
        <v>0.065060999999999994</v>
      </c>
      <c r="U1449" s="12"/>
      <c r="V1449" s="12"/>
      <c r="W1449" s="12"/>
      <c r="X1449" s="12"/>
      <c r="Y1449" s="12"/>
      <c r="Z1449" s="12"/>
      <c r="AA1449" s="12"/>
      <c r="AB1449" s="12"/>
      <c r="AC1449" s="12"/>
      <c r="AD1449" s="12"/>
      <c r="AE1449" s="12"/>
      <c r="AR1449" s="210" t="s">
        <v>149</v>
      </c>
      <c r="AT1449" s="211" t="s">
        <v>72</v>
      </c>
      <c r="AU1449" s="211" t="s">
        <v>81</v>
      </c>
      <c r="AY1449" s="210" t="s">
        <v>141</v>
      </c>
      <c r="BK1449" s="212">
        <f>SUM(BK1450:BK1511)</f>
        <v>0</v>
      </c>
    </row>
    <row r="1450" s="2" customFormat="1" ht="24.15" customHeight="1">
      <c r="A1450" s="38"/>
      <c r="B1450" s="39"/>
      <c r="C1450" s="215" t="s">
        <v>1816</v>
      </c>
      <c r="D1450" s="215" t="s">
        <v>144</v>
      </c>
      <c r="E1450" s="216" t="s">
        <v>1817</v>
      </c>
      <c r="F1450" s="217" t="s">
        <v>1818</v>
      </c>
      <c r="G1450" s="218" t="s">
        <v>168</v>
      </c>
      <c r="H1450" s="219">
        <v>24.239999999999998</v>
      </c>
      <c r="I1450" s="220"/>
      <c r="J1450" s="221">
        <f>ROUND(I1450*H1450,2)</f>
        <v>0</v>
      </c>
      <c r="K1450" s="222"/>
      <c r="L1450" s="44"/>
      <c r="M1450" s="223" t="s">
        <v>1</v>
      </c>
      <c r="N1450" s="224" t="s">
        <v>39</v>
      </c>
      <c r="O1450" s="91"/>
      <c r="P1450" s="225">
        <f>O1450*H1450</f>
        <v>0</v>
      </c>
      <c r="Q1450" s="225">
        <v>0</v>
      </c>
      <c r="R1450" s="225">
        <f>Q1450*H1450</f>
        <v>0</v>
      </c>
      <c r="S1450" s="225">
        <v>0</v>
      </c>
      <c r="T1450" s="226">
        <f>S1450*H1450</f>
        <v>0</v>
      </c>
      <c r="U1450" s="38"/>
      <c r="V1450" s="38"/>
      <c r="W1450" s="38"/>
      <c r="X1450" s="38"/>
      <c r="Y1450" s="38"/>
      <c r="Z1450" s="38"/>
      <c r="AA1450" s="38"/>
      <c r="AB1450" s="38"/>
      <c r="AC1450" s="38"/>
      <c r="AD1450" s="38"/>
      <c r="AE1450" s="38"/>
      <c r="AR1450" s="227" t="s">
        <v>265</v>
      </c>
      <c r="AT1450" s="227" t="s">
        <v>144</v>
      </c>
      <c r="AU1450" s="227" t="s">
        <v>149</v>
      </c>
      <c r="AY1450" s="17" t="s">
        <v>141</v>
      </c>
      <c r="BE1450" s="228">
        <f>IF(N1450="základní",J1450,0)</f>
        <v>0</v>
      </c>
      <c r="BF1450" s="228">
        <f>IF(N1450="snížená",J1450,0)</f>
        <v>0</v>
      </c>
      <c r="BG1450" s="228">
        <f>IF(N1450="zákl. přenesená",J1450,0)</f>
        <v>0</v>
      </c>
      <c r="BH1450" s="228">
        <f>IF(N1450="sníž. přenesená",J1450,0)</f>
        <v>0</v>
      </c>
      <c r="BI1450" s="228">
        <f>IF(N1450="nulová",J1450,0)</f>
        <v>0</v>
      </c>
      <c r="BJ1450" s="17" t="s">
        <v>149</v>
      </c>
      <c r="BK1450" s="228">
        <f>ROUND(I1450*H1450,2)</f>
        <v>0</v>
      </c>
      <c r="BL1450" s="17" t="s">
        <v>265</v>
      </c>
      <c r="BM1450" s="227" t="s">
        <v>1819</v>
      </c>
    </row>
    <row r="1451" s="13" customFormat="1">
      <c r="A1451" s="13"/>
      <c r="B1451" s="229"/>
      <c r="C1451" s="230"/>
      <c r="D1451" s="231" t="s">
        <v>151</v>
      </c>
      <c r="E1451" s="232" t="s">
        <v>1</v>
      </c>
      <c r="F1451" s="233" t="s">
        <v>225</v>
      </c>
      <c r="G1451" s="230"/>
      <c r="H1451" s="232" t="s">
        <v>1</v>
      </c>
      <c r="I1451" s="234"/>
      <c r="J1451" s="230"/>
      <c r="K1451" s="230"/>
      <c r="L1451" s="235"/>
      <c r="M1451" s="236"/>
      <c r="N1451" s="237"/>
      <c r="O1451" s="237"/>
      <c r="P1451" s="237"/>
      <c r="Q1451" s="237"/>
      <c r="R1451" s="237"/>
      <c r="S1451" s="237"/>
      <c r="T1451" s="23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39" t="s">
        <v>151</v>
      </c>
      <c r="AU1451" s="239" t="s">
        <v>149</v>
      </c>
      <c r="AV1451" s="13" t="s">
        <v>81</v>
      </c>
      <c r="AW1451" s="13" t="s">
        <v>30</v>
      </c>
      <c r="AX1451" s="13" t="s">
        <v>73</v>
      </c>
      <c r="AY1451" s="239" t="s">
        <v>141</v>
      </c>
    </row>
    <row r="1452" s="14" customFormat="1">
      <c r="A1452" s="14"/>
      <c r="B1452" s="240"/>
      <c r="C1452" s="241"/>
      <c r="D1452" s="231" t="s">
        <v>151</v>
      </c>
      <c r="E1452" s="242" t="s">
        <v>1</v>
      </c>
      <c r="F1452" s="243" t="s">
        <v>191</v>
      </c>
      <c r="G1452" s="241"/>
      <c r="H1452" s="244">
        <v>8.5990000000000002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0" t="s">
        <v>151</v>
      </c>
      <c r="AU1452" s="250" t="s">
        <v>149</v>
      </c>
      <c r="AV1452" s="14" t="s">
        <v>149</v>
      </c>
      <c r="AW1452" s="14" t="s">
        <v>30</v>
      </c>
      <c r="AX1452" s="14" t="s">
        <v>73</v>
      </c>
      <c r="AY1452" s="250" t="s">
        <v>141</v>
      </c>
    </row>
    <row r="1453" s="13" customFormat="1">
      <c r="A1453" s="13"/>
      <c r="B1453" s="229"/>
      <c r="C1453" s="230"/>
      <c r="D1453" s="231" t="s">
        <v>151</v>
      </c>
      <c r="E1453" s="232" t="s">
        <v>1</v>
      </c>
      <c r="F1453" s="233" t="s">
        <v>235</v>
      </c>
      <c r="G1453" s="230"/>
      <c r="H1453" s="232" t="s">
        <v>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9" t="s">
        <v>151</v>
      </c>
      <c r="AU1453" s="239" t="s">
        <v>149</v>
      </c>
      <c r="AV1453" s="13" t="s">
        <v>81</v>
      </c>
      <c r="AW1453" s="13" t="s">
        <v>30</v>
      </c>
      <c r="AX1453" s="13" t="s">
        <v>73</v>
      </c>
      <c r="AY1453" s="239" t="s">
        <v>141</v>
      </c>
    </row>
    <row r="1454" s="14" customFormat="1">
      <c r="A1454" s="14"/>
      <c r="B1454" s="240"/>
      <c r="C1454" s="241"/>
      <c r="D1454" s="231" t="s">
        <v>151</v>
      </c>
      <c r="E1454" s="242" t="s">
        <v>1</v>
      </c>
      <c r="F1454" s="243" t="s">
        <v>201</v>
      </c>
      <c r="G1454" s="241"/>
      <c r="H1454" s="244">
        <v>15.641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151</v>
      </c>
      <c r="AU1454" s="250" t="s">
        <v>149</v>
      </c>
      <c r="AV1454" s="14" t="s">
        <v>149</v>
      </c>
      <c r="AW1454" s="14" t="s">
        <v>30</v>
      </c>
      <c r="AX1454" s="14" t="s">
        <v>73</v>
      </c>
      <c r="AY1454" s="250" t="s">
        <v>141</v>
      </c>
    </row>
    <row r="1455" s="15" customFormat="1">
      <c r="A1455" s="15"/>
      <c r="B1455" s="262"/>
      <c r="C1455" s="263"/>
      <c r="D1455" s="231" t="s">
        <v>151</v>
      </c>
      <c r="E1455" s="264" t="s">
        <v>1</v>
      </c>
      <c r="F1455" s="265" t="s">
        <v>173</v>
      </c>
      <c r="G1455" s="263"/>
      <c r="H1455" s="266">
        <v>24.239999999999998</v>
      </c>
      <c r="I1455" s="267"/>
      <c r="J1455" s="263"/>
      <c r="K1455" s="263"/>
      <c r="L1455" s="268"/>
      <c r="M1455" s="269"/>
      <c r="N1455" s="270"/>
      <c r="O1455" s="270"/>
      <c r="P1455" s="270"/>
      <c r="Q1455" s="270"/>
      <c r="R1455" s="270"/>
      <c r="S1455" s="270"/>
      <c r="T1455" s="271"/>
      <c r="U1455" s="15"/>
      <c r="V1455" s="15"/>
      <c r="W1455" s="15"/>
      <c r="X1455" s="15"/>
      <c r="Y1455" s="15"/>
      <c r="Z1455" s="15"/>
      <c r="AA1455" s="15"/>
      <c r="AB1455" s="15"/>
      <c r="AC1455" s="15"/>
      <c r="AD1455" s="15"/>
      <c r="AE1455" s="15"/>
      <c r="AT1455" s="272" t="s">
        <v>151</v>
      </c>
      <c r="AU1455" s="272" t="s">
        <v>149</v>
      </c>
      <c r="AV1455" s="15" t="s">
        <v>148</v>
      </c>
      <c r="AW1455" s="15" t="s">
        <v>30</v>
      </c>
      <c r="AX1455" s="15" t="s">
        <v>81</v>
      </c>
      <c r="AY1455" s="272" t="s">
        <v>141</v>
      </c>
    </row>
    <row r="1456" s="2" customFormat="1" ht="24.15" customHeight="1">
      <c r="A1456" s="38"/>
      <c r="B1456" s="39"/>
      <c r="C1456" s="215" t="s">
        <v>1820</v>
      </c>
      <c r="D1456" s="215" t="s">
        <v>144</v>
      </c>
      <c r="E1456" s="216" t="s">
        <v>1821</v>
      </c>
      <c r="F1456" s="217" t="s">
        <v>1822</v>
      </c>
      <c r="G1456" s="218" t="s">
        <v>168</v>
      </c>
      <c r="H1456" s="219">
        <v>24.239999999999998</v>
      </c>
      <c r="I1456" s="220"/>
      <c r="J1456" s="221">
        <f>ROUND(I1456*H1456,2)</f>
        <v>0</v>
      </c>
      <c r="K1456" s="222"/>
      <c r="L1456" s="44"/>
      <c r="M1456" s="223" t="s">
        <v>1</v>
      </c>
      <c r="N1456" s="224" t="s">
        <v>39</v>
      </c>
      <c r="O1456" s="91"/>
      <c r="P1456" s="225">
        <f>O1456*H1456</f>
        <v>0</v>
      </c>
      <c r="Q1456" s="225">
        <v>0</v>
      </c>
      <c r="R1456" s="225">
        <f>Q1456*H1456</f>
        <v>0</v>
      </c>
      <c r="S1456" s="225">
        <v>0</v>
      </c>
      <c r="T1456" s="226">
        <f>S1456*H1456</f>
        <v>0</v>
      </c>
      <c r="U1456" s="38"/>
      <c r="V1456" s="38"/>
      <c r="W1456" s="38"/>
      <c r="X1456" s="38"/>
      <c r="Y1456" s="38"/>
      <c r="Z1456" s="38"/>
      <c r="AA1456" s="38"/>
      <c r="AB1456" s="38"/>
      <c r="AC1456" s="38"/>
      <c r="AD1456" s="38"/>
      <c r="AE1456" s="38"/>
      <c r="AR1456" s="227" t="s">
        <v>265</v>
      </c>
      <c r="AT1456" s="227" t="s">
        <v>144</v>
      </c>
      <c r="AU1456" s="227" t="s">
        <v>149</v>
      </c>
      <c r="AY1456" s="17" t="s">
        <v>141</v>
      </c>
      <c r="BE1456" s="228">
        <f>IF(N1456="základní",J1456,0)</f>
        <v>0</v>
      </c>
      <c r="BF1456" s="228">
        <f>IF(N1456="snížená",J1456,0)</f>
        <v>0</v>
      </c>
      <c r="BG1456" s="228">
        <f>IF(N1456="zákl. přenesená",J1456,0)</f>
        <v>0</v>
      </c>
      <c r="BH1456" s="228">
        <f>IF(N1456="sníž. přenesená",J1456,0)</f>
        <v>0</v>
      </c>
      <c r="BI1456" s="228">
        <f>IF(N1456="nulová",J1456,0)</f>
        <v>0</v>
      </c>
      <c r="BJ1456" s="17" t="s">
        <v>149</v>
      </c>
      <c r="BK1456" s="228">
        <f>ROUND(I1456*H1456,2)</f>
        <v>0</v>
      </c>
      <c r="BL1456" s="17" t="s">
        <v>265</v>
      </c>
      <c r="BM1456" s="227" t="s">
        <v>1823</v>
      </c>
    </row>
    <row r="1457" s="13" customFormat="1">
      <c r="A1457" s="13"/>
      <c r="B1457" s="229"/>
      <c r="C1457" s="230"/>
      <c r="D1457" s="231" t="s">
        <v>151</v>
      </c>
      <c r="E1457" s="232" t="s">
        <v>1</v>
      </c>
      <c r="F1457" s="233" t="s">
        <v>225</v>
      </c>
      <c r="G1457" s="230"/>
      <c r="H1457" s="232" t="s">
        <v>1</v>
      </c>
      <c r="I1457" s="234"/>
      <c r="J1457" s="230"/>
      <c r="K1457" s="230"/>
      <c r="L1457" s="235"/>
      <c r="M1457" s="236"/>
      <c r="N1457" s="237"/>
      <c r="O1457" s="237"/>
      <c r="P1457" s="237"/>
      <c r="Q1457" s="237"/>
      <c r="R1457" s="237"/>
      <c r="S1457" s="237"/>
      <c r="T1457" s="23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39" t="s">
        <v>151</v>
      </c>
      <c r="AU1457" s="239" t="s">
        <v>149</v>
      </c>
      <c r="AV1457" s="13" t="s">
        <v>81</v>
      </c>
      <c r="AW1457" s="13" t="s">
        <v>30</v>
      </c>
      <c r="AX1457" s="13" t="s">
        <v>73</v>
      </c>
      <c r="AY1457" s="239" t="s">
        <v>141</v>
      </c>
    </row>
    <row r="1458" s="14" customFormat="1">
      <c r="A1458" s="14"/>
      <c r="B1458" s="240"/>
      <c r="C1458" s="241"/>
      <c r="D1458" s="231" t="s">
        <v>151</v>
      </c>
      <c r="E1458" s="242" t="s">
        <v>1</v>
      </c>
      <c r="F1458" s="243" t="s">
        <v>191</v>
      </c>
      <c r="G1458" s="241"/>
      <c r="H1458" s="244">
        <v>8.5990000000000002</v>
      </c>
      <c r="I1458" s="245"/>
      <c r="J1458" s="241"/>
      <c r="K1458" s="241"/>
      <c r="L1458" s="246"/>
      <c r="M1458" s="247"/>
      <c r="N1458" s="248"/>
      <c r="O1458" s="248"/>
      <c r="P1458" s="248"/>
      <c r="Q1458" s="248"/>
      <c r="R1458" s="248"/>
      <c r="S1458" s="248"/>
      <c r="T1458" s="249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50" t="s">
        <v>151</v>
      </c>
      <c r="AU1458" s="250" t="s">
        <v>149</v>
      </c>
      <c r="AV1458" s="14" t="s">
        <v>149</v>
      </c>
      <c r="AW1458" s="14" t="s">
        <v>30</v>
      </c>
      <c r="AX1458" s="14" t="s">
        <v>73</v>
      </c>
      <c r="AY1458" s="250" t="s">
        <v>141</v>
      </c>
    </row>
    <row r="1459" s="13" customFormat="1">
      <c r="A1459" s="13"/>
      <c r="B1459" s="229"/>
      <c r="C1459" s="230"/>
      <c r="D1459" s="231" t="s">
        <v>151</v>
      </c>
      <c r="E1459" s="232" t="s">
        <v>1</v>
      </c>
      <c r="F1459" s="233" t="s">
        <v>235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151</v>
      </c>
      <c r="AU1459" s="239" t="s">
        <v>149</v>
      </c>
      <c r="AV1459" s="13" t="s">
        <v>81</v>
      </c>
      <c r="AW1459" s="13" t="s">
        <v>30</v>
      </c>
      <c r="AX1459" s="13" t="s">
        <v>73</v>
      </c>
      <c r="AY1459" s="239" t="s">
        <v>141</v>
      </c>
    </row>
    <row r="1460" s="14" customFormat="1">
      <c r="A1460" s="14"/>
      <c r="B1460" s="240"/>
      <c r="C1460" s="241"/>
      <c r="D1460" s="231" t="s">
        <v>151</v>
      </c>
      <c r="E1460" s="242" t="s">
        <v>1</v>
      </c>
      <c r="F1460" s="243" t="s">
        <v>201</v>
      </c>
      <c r="G1460" s="241"/>
      <c r="H1460" s="244">
        <v>15.641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4"/>
      <c r="V1460" s="14"/>
      <c r="W1460" s="14"/>
      <c r="X1460" s="14"/>
      <c r="Y1460" s="14"/>
      <c r="Z1460" s="14"/>
      <c r="AA1460" s="14"/>
      <c r="AB1460" s="14"/>
      <c r="AC1460" s="14"/>
      <c r="AD1460" s="14"/>
      <c r="AE1460" s="14"/>
      <c r="AT1460" s="250" t="s">
        <v>151</v>
      </c>
      <c r="AU1460" s="250" t="s">
        <v>149</v>
      </c>
      <c r="AV1460" s="14" t="s">
        <v>149</v>
      </c>
      <c r="AW1460" s="14" t="s">
        <v>30</v>
      </c>
      <c r="AX1460" s="14" t="s">
        <v>73</v>
      </c>
      <c r="AY1460" s="250" t="s">
        <v>141</v>
      </c>
    </row>
    <row r="1461" s="15" customFormat="1">
      <c r="A1461" s="15"/>
      <c r="B1461" s="262"/>
      <c r="C1461" s="263"/>
      <c r="D1461" s="231" t="s">
        <v>151</v>
      </c>
      <c r="E1461" s="264" t="s">
        <v>1</v>
      </c>
      <c r="F1461" s="265" t="s">
        <v>173</v>
      </c>
      <c r="G1461" s="263"/>
      <c r="H1461" s="266">
        <v>24.239999999999998</v>
      </c>
      <c r="I1461" s="267"/>
      <c r="J1461" s="263"/>
      <c r="K1461" s="263"/>
      <c r="L1461" s="268"/>
      <c r="M1461" s="269"/>
      <c r="N1461" s="270"/>
      <c r="O1461" s="270"/>
      <c r="P1461" s="270"/>
      <c r="Q1461" s="270"/>
      <c r="R1461" s="270"/>
      <c r="S1461" s="270"/>
      <c r="T1461" s="271"/>
      <c r="U1461" s="15"/>
      <c r="V1461" s="15"/>
      <c r="W1461" s="15"/>
      <c r="X1461" s="15"/>
      <c r="Y1461" s="15"/>
      <c r="Z1461" s="15"/>
      <c r="AA1461" s="15"/>
      <c r="AB1461" s="15"/>
      <c r="AC1461" s="15"/>
      <c r="AD1461" s="15"/>
      <c r="AE1461" s="15"/>
      <c r="AT1461" s="272" t="s">
        <v>151</v>
      </c>
      <c r="AU1461" s="272" t="s">
        <v>149</v>
      </c>
      <c r="AV1461" s="15" t="s">
        <v>148</v>
      </c>
      <c r="AW1461" s="15" t="s">
        <v>30</v>
      </c>
      <c r="AX1461" s="15" t="s">
        <v>81</v>
      </c>
      <c r="AY1461" s="272" t="s">
        <v>141</v>
      </c>
    </row>
    <row r="1462" s="2" customFormat="1" ht="16.5" customHeight="1">
      <c r="A1462" s="38"/>
      <c r="B1462" s="39"/>
      <c r="C1462" s="215" t="s">
        <v>1824</v>
      </c>
      <c r="D1462" s="215" t="s">
        <v>144</v>
      </c>
      <c r="E1462" s="216" t="s">
        <v>1825</v>
      </c>
      <c r="F1462" s="217" t="s">
        <v>1826</v>
      </c>
      <c r="G1462" s="218" t="s">
        <v>168</v>
      </c>
      <c r="H1462" s="219">
        <v>24.239999999999998</v>
      </c>
      <c r="I1462" s="220"/>
      <c r="J1462" s="221">
        <f>ROUND(I1462*H1462,2)</f>
        <v>0</v>
      </c>
      <c r="K1462" s="222"/>
      <c r="L1462" s="44"/>
      <c r="M1462" s="223" t="s">
        <v>1</v>
      </c>
      <c r="N1462" s="224" t="s">
        <v>39</v>
      </c>
      <c r="O1462" s="91"/>
      <c r="P1462" s="225">
        <f>O1462*H1462</f>
        <v>0</v>
      </c>
      <c r="Q1462" s="225">
        <v>0</v>
      </c>
      <c r="R1462" s="225">
        <f>Q1462*H1462</f>
        <v>0</v>
      </c>
      <c r="S1462" s="225">
        <v>0</v>
      </c>
      <c r="T1462" s="226">
        <f>S1462*H1462</f>
        <v>0</v>
      </c>
      <c r="U1462" s="38"/>
      <c r="V1462" s="38"/>
      <c r="W1462" s="38"/>
      <c r="X1462" s="38"/>
      <c r="Y1462" s="38"/>
      <c r="Z1462" s="38"/>
      <c r="AA1462" s="38"/>
      <c r="AB1462" s="38"/>
      <c r="AC1462" s="38"/>
      <c r="AD1462" s="38"/>
      <c r="AE1462" s="38"/>
      <c r="AR1462" s="227" t="s">
        <v>265</v>
      </c>
      <c r="AT1462" s="227" t="s">
        <v>144</v>
      </c>
      <c r="AU1462" s="227" t="s">
        <v>149</v>
      </c>
      <c r="AY1462" s="17" t="s">
        <v>141</v>
      </c>
      <c r="BE1462" s="228">
        <f>IF(N1462="základní",J1462,0)</f>
        <v>0</v>
      </c>
      <c r="BF1462" s="228">
        <f>IF(N1462="snížená",J1462,0)</f>
        <v>0</v>
      </c>
      <c r="BG1462" s="228">
        <f>IF(N1462="zákl. přenesená",J1462,0)</f>
        <v>0</v>
      </c>
      <c r="BH1462" s="228">
        <f>IF(N1462="sníž. přenesená",J1462,0)</f>
        <v>0</v>
      </c>
      <c r="BI1462" s="228">
        <f>IF(N1462="nulová",J1462,0)</f>
        <v>0</v>
      </c>
      <c r="BJ1462" s="17" t="s">
        <v>149</v>
      </c>
      <c r="BK1462" s="228">
        <f>ROUND(I1462*H1462,2)</f>
        <v>0</v>
      </c>
      <c r="BL1462" s="17" t="s">
        <v>265</v>
      </c>
      <c r="BM1462" s="227" t="s">
        <v>1827</v>
      </c>
    </row>
    <row r="1463" s="13" customFormat="1">
      <c r="A1463" s="13"/>
      <c r="B1463" s="229"/>
      <c r="C1463" s="230"/>
      <c r="D1463" s="231" t="s">
        <v>151</v>
      </c>
      <c r="E1463" s="232" t="s">
        <v>1</v>
      </c>
      <c r="F1463" s="233" t="s">
        <v>225</v>
      </c>
      <c r="G1463" s="230"/>
      <c r="H1463" s="232" t="s">
        <v>1</v>
      </c>
      <c r="I1463" s="234"/>
      <c r="J1463" s="230"/>
      <c r="K1463" s="230"/>
      <c r="L1463" s="235"/>
      <c r="M1463" s="236"/>
      <c r="N1463" s="237"/>
      <c r="O1463" s="237"/>
      <c r="P1463" s="237"/>
      <c r="Q1463" s="237"/>
      <c r="R1463" s="237"/>
      <c r="S1463" s="237"/>
      <c r="T1463" s="23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39" t="s">
        <v>151</v>
      </c>
      <c r="AU1463" s="239" t="s">
        <v>149</v>
      </c>
      <c r="AV1463" s="13" t="s">
        <v>81</v>
      </c>
      <c r="AW1463" s="13" t="s">
        <v>30</v>
      </c>
      <c r="AX1463" s="13" t="s">
        <v>73</v>
      </c>
      <c r="AY1463" s="239" t="s">
        <v>141</v>
      </c>
    </row>
    <row r="1464" s="14" customFormat="1">
      <c r="A1464" s="14"/>
      <c r="B1464" s="240"/>
      <c r="C1464" s="241"/>
      <c r="D1464" s="231" t="s">
        <v>151</v>
      </c>
      <c r="E1464" s="242" t="s">
        <v>1</v>
      </c>
      <c r="F1464" s="243" t="s">
        <v>191</v>
      </c>
      <c r="G1464" s="241"/>
      <c r="H1464" s="244">
        <v>8.5990000000000002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151</v>
      </c>
      <c r="AU1464" s="250" t="s">
        <v>149</v>
      </c>
      <c r="AV1464" s="14" t="s">
        <v>149</v>
      </c>
      <c r="AW1464" s="14" t="s">
        <v>30</v>
      </c>
      <c r="AX1464" s="14" t="s">
        <v>73</v>
      </c>
      <c r="AY1464" s="250" t="s">
        <v>141</v>
      </c>
    </row>
    <row r="1465" s="13" customFormat="1">
      <c r="A1465" s="13"/>
      <c r="B1465" s="229"/>
      <c r="C1465" s="230"/>
      <c r="D1465" s="231" t="s">
        <v>151</v>
      </c>
      <c r="E1465" s="232" t="s">
        <v>1</v>
      </c>
      <c r="F1465" s="233" t="s">
        <v>235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151</v>
      </c>
      <c r="AU1465" s="239" t="s">
        <v>149</v>
      </c>
      <c r="AV1465" s="13" t="s">
        <v>81</v>
      </c>
      <c r="AW1465" s="13" t="s">
        <v>30</v>
      </c>
      <c r="AX1465" s="13" t="s">
        <v>73</v>
      </c>
      <c r="AY1465" s="239" t="s">
        <v>141</v>
      </c>
    </row>
    <row r="1466" s="14" customFormat="1">
      <c r="A1466" s="14"/>
      <c r="B1466" s="240"/>
      <c r="C1466" s="241"/>
      <c r="D1466" s="231" t="s">
        <v>151</v>
      </c>
      <c r="E1466" s="242" t="s">
        <v>1</v>
      </c>
      <c r="F1466" s="243" t="s">
        <v>201</v>
      </c>
      <c r="G1466" s="241"/>
      <c r="H1466" s="244">
        <v>15.641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151</v>
      </c>
      <c r="AU1466" s="250" t="s">
        <v>149</v>
      </c>
      <c r="AV1466" s="14" t="s">
        <v>149</v>
      </c>
      <c r="AW1466" s="14" t="s">
        <v>30</v>
      </c>
      <c r="AX1466" s="14" t="s">
        <v>73</v>
      </c>
      <c r="AY1466" s="250" t="s">
        <v>141</v>
      </c>
    </row>
    <row r="1467" s="15" customFormat="1">
      <c r="A1467" s="15"/>
      <c r="B1467" s="262"/>
      <c r="C1467" s="263"/>
      <c r="D1467" s="231" t="s">
        <v>151</v>
      </c>
      <c r="E1467" s="264" t="s">
        <v>1</v>
      </c>
      <c r="F1467" s="265" t="s">
        <v>173</v>
      </c>
      <c r="G1467" s="263"/>
      <c r="H1467" s="266">
        <v>24.239999999999998</v>
      </c>
      <c r="I1467" s="267"/>
      <c r="J1467" s="263"/>
      <c r="K1467" s="263"/>
      <c r="L1467" s="268"/>
      <c r="M1467" s="269"/>
      <c r="N1467" s="270"/>
      <c r="O1467" s="270"/>
      <c r="P1467" s="270"/>
      <c r="Q1467" s="270"/>
      <c r="R1467" s="270"/>
      <c r="S1467" s="270"/>
      <c r="T1467" s="271"/>
      <c r="U1467" s="15"/>
      <c r="V1467" s="15"/>
      <c r="W1467" s="15"/>
      <c r="X1467" s="15"/>
      <c r="Y1467" s="15"/>
      <c r="Z1467" s="15"/>
      <c r="AA1467" s="15"/>
      <c r="AB1467" s="15"/>
      <c r="AC1467" s="15"/>
      <c r="AD1467" s="15"/>
      <c r="AE1467" s="15"/>
      <c r="AT1467" s="272" t="s">
        <v>151</v>
      </c>
      <c r="AU1467" s="272" t="s">
        <v>149</v>
      </c>
      <c r="AV1467" s="15" t="s">
        <v>148</v>
      </c>
      <c r="AW1467" s="15" t="s">
        <v>30</v>
      </c>
      <c r="AX1467" s="15" t="s">
        <v>81</v>
      </c>
      <c r="AY1467" s="272" t="s">
        <v>141</v>
      </c>
    </row>
    <row r="1468" s="2" customFormat="1" ht="24.15" customHeight="1">
      <c r="A1468" s="38"/>
      <c r="B1468" s="39"/>
      <c r="C1468" s="215" t="s">
        <v>1828</v>
      </c>
      <c r="D1468" s="215" t="s">
        <v>144</v>
      </c>
      <c r="E1468" s="216" t="s">
        <v>1829</v>
      </c>
      <c r="F1468" s="217" t="s">
        <v>1830</v>
      </c>
      <c r="G1468" s="218" t="s">
        <v>168</v>
      </c>
      <c r="H1468" s="219">
        <v>24.239999999999998</v>
      </c>
      <c r="I1468" s="220"/>
      <c r="J1468" s="221">
        <f>ROUND(I1468*H1468,2)</f>
        <v>0</v>
      </c>
      <c r="K1468" s="222"/>
      <c r="L1468" s="44"/>
      <c r="M1468" s="223" t="s">
        <v>1</v>
      </c>
      <c r="N1468" s="224" t="s">
        <v>39</v>
      </c>
      <c r="O1468" s="91"/>
      <c r="P1468" s="225">
        <f>O1468*H1468</f>
        <v>0</v>
      </c>
      <c r="Q1468" s="225">
        <v>0.00020000000000000001</v>
      </c>
      <c r="R1468" s="225">
        <f>Q1468*H1468</f>
        <v>0.0048479999999999999</v>
      </c>
      <c r="S1468" s="225">
        <v>0</v>
      </c>
      <c r="T1468" s="226">
        <f>S1468*H1468</f>
        <v>0</v>
      </c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R1468" s="227" t="s">
        <v>265</v>
      </c>
      <c r="AT1468" s="227" t="s">
        <v>144</v>
      </c>
      <c r="AU1468" s="227" t="s">
        <v>149</v>
      </c>
      <c r="AY1468" s="17" t="s">
        <v>141</v>
      </c>
      <c r="BE1468" s="228">
        <f>IF(N1468="základní",J1468,0)</f>
        <v>0</v>
      </c>
      <c r="BF1468" s="228">
        <f>IF(N1468="snížená",J1468,0)</f>
        <v>0</v>
      </c>
      <c r="BG1468" s="228">
        <f>IF(N1468="zákl. přenesená",J1468,0)</f>
        <v>0</v>
      </c>
      <c r="BH1468" s="228">
        <f>IF(N1468="sníž. přenesená",J1468,0)</f>
        <v>0</v>
      </c>
      <c r="BI1468" s="228">
        <f>IF(N1468="nulová",J1468,0)</f>
        <v>0</v>
      </c>
      <c r="BJ1468" s="17" t="s">
        <v>149</v>
      </c>
      <c r="BK1468" s="228">
        <f>ROUND(I1468*H1468,2)</f>
        <v>0</v>
      </c>
      <c r="BL1468" s="17" t="s">
        <v>265</v>
      </c>
      <c r="BM1468" s="227" t="s">
        <v>1831</v>
      </c>
    </row>
    <row r="1469" s="13" customFormat="1">
      <c r="A1469" s="13"/>
      <c r="B1469" s="229"/>
      <c r="C1469" s="230"/>
      <c r="D1469" s="231" t="s">
        <v>151</v>
      </c>
      <c r="E1469" s="232" t="s">
        <v>1</v>
      </c>
      <c r="F1469" s="233" t="s">
        <v>225</v>
      </c>
      <c r="G1469" s="230"/>
      <c r="H1469" s="232" t="s">
        <v>1</v>
      </c>
      <c r="I1469" s="234"/>
      <c r="J1469" s="230"/>
      <c r="K1469" s="230"/>
      <c r="L1469" s="235"/>
      <c r="M1469" s="236"/>
      <c r="N1469" s="237"/>
      <c r="O1469" s="237"/>
      <c r="P1469" s="237"/>
      <c r="Q1469" s="237"/>
      <c r="R1469" s="237"/>
      <c r="S1469" s="237"/>
      <c r="T1469" s="23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39" t="s">
        <v>151</v>
      </c>
      <c r="AU1469" s="239" t="s">
        <v>149</v>
      </c>
      <c r="AV1469" s="13" t="s">
        <v>81</v>
      </c>
      <c r="AW1469" s="13" t="s">
        <v>30</v>
      </c>
      <c r="AX1469" s="13" t="s">
        <v>73</v>
      </c>
      <c r="AY1469" s="239" t="s">
        <v>141</v>
      </c>
    </row>
    <row r="1470" s="14" customFormat="1">
      <c r="A1470" s="14"/>
      <c r="B1470" s="240"/>
      <c r="C1470" s="241"/>
      <c r="D1470" s="231" t="s">
        <v>151</v>
      </c>
      <c r="E1470" s="242" t="s">
        <v>1</v>
      </c>
      <c r="F1470" s="243" t="s">
        <v>191</v>
      </c>
      <c r="G1470" s="241"/>
      <c r="H1470" s="244">
        <v>8.5990000000000002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4"/>
      <c r="V1470" s="14"/>
      <c r="W1470" s="14"/>
      <c r="X1470" s="14"/>
      <c r="Y1470" s="14"/>
      <c r="Z1470" s="14"/>
      <c r="AA1470" s="14"/>
      <c r="AB1470" s="14"/>
      <c r="AC1470" s="14"/>
      <c r="AD1470" s="14"/>
      <c r="AE1470" s="14"/>
      <c r="AT1470" s="250" t="s">
        <v>151</v>
      </c>
      <c r="AU1470" s="250" t="s">
        <v>149</v>
      </c>
      <c r="AV1470" s="14" t="s">
        <v>149</v>
      </c>
      <c r="AW1470" s="14" t="s">
        <v>30</v>
      </c>
      <c r="AX1470" s="14" t="s">
        <v>73</v>
      </c>
      <c r="AY1470" s="250" t="s">
        <v>141</v>
      </c>
    </row>
    <row r="1471" s="13" customFormat="1">
      <c r="A1471" s="13"/>
      <c r="B1471" s="229"/>
      <c r="C1471" s="230"/>
      <c r="D1471" s="231" t="s">
        <v>151</v>
      </c>
      <c r="E1471" s="232" t="s">
        <v>1</v>
      </c>
      <c r="F1471" s="233" t="s">
        <v>235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151</v>
      </c>
      <c r="AU1471" s="239" t="s">
        <v>149</v>
      </c>
      <c r="AV1471" s="13" t="s">
        <v>81</v>
      </c>
      <c r="AW1471" s="13" t="s">
        <v>30</v>
      </c>
      <c r="AX1471" s="13" t="s">
        <v>73</v>
      </c>
      <c r="AY1471" s="239" t="s">
        <v>141</v>
      </c>
    </row>
    <row r="1472" s="14" customFormat="1">
      <c r="A1472" s="14"/>
      <c r="B1472" s="240"/>
      <c r="C1472" s="241"/>
      <c r="D1472" s="231" t="s">
        <v>151</v>
      </c>
      <c r="E1472" s="242" t="s">
        <v>1</v>
      </c>
      <c r="F1472" s="243" t="s">
        <v>201</v>
      </c>
      <c r="G1472" s="241"/>
      <c r="H1472" s="244">
        <v>15.641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0" t="s">
        <v>151</v>
      </c>
      <c r="AU1472" s="250" t="s">
        <v>149</v>
      </c>
      <c r="AV1472" s="14" t="s">
        <v>149</v>
      </c>
      <c r="AW1472" s="14" t="s">
        <v>30</v>
      </c>
      <c r="AX1472" s="14" t="s">
        <v>73</v>
      </c>
      <c r="AY1472" s="250" t="s">
        <v>141</v>
      </c>
    </row>
    <row r="1473" s="15" customFormat="1">
      <c r="A1473" s="15"/>
      <c r="B1473" s="262"/>
      <c r="C1473" s="263"/>
      <c r="D1473" s="231" t="s">
        <v>151</v>
      </c>
      <c r="E1473" s="264" t="s">
        <v>1</v>
      </c>
      <c r="F1473" s="265" t="s">
        <v>173</v>
      </c>
      <c r="G1473" s="263"/>
      <c r="H1473" s="266">
        <v>24.239999999999998</v>
      </c>
      <c r="I1473" s="267"/>
      <c r="J1473" s="263"/>
      <c r="K1473" s="263"/>
      <c r="L1473" s="268"/>
      <c r="M1473" s="269"/>
      <c r="N1473" s="270"/>
      <c r="O1473" s="270"/>
      <c r="P1473" s="270"/>
      <c r="Q1473" s="270"/>
      <c r="R1473" s="270"/>
      <c r="S1473" s="270"/>
      <c r="T1473" s="271"/>
      <c r="U1473" s="15"/>
      <c r="V1473" s="15"/>
      <c r="W1473" s="15"/>
      <c r="X1473" s="15"/>
      <c r="Y1473" s="15"/>
      <c r="Z1473" s="15"/>
      <c r="AA1473" s="15"/>
      <c r="AB1473" s="15"/>
      <c r="AC1473" s="15"/>
      <c r="AD1473" s="15"/>
      <c r="AE1473" s="15"/>
      <c r="AT1473" s="272" t="s">
        <v>151</v>
      </c>
      <c r="AU1473" s="272" t="s">
        <v>149</v>
      </c>
      <c r="AV1473" s="15" t="s">
        <v>148</v>
      </c>
      <c r="AW1473" s="15" t="s">
        <v>30</v>
      </c>
      <c r="AX1473" s="15" t="s">
        <v>81</v>
      </c>
      <c r="AY1473" s="272" t="s">
        <v>141</v>
      </c>
    </row>
    <row r="1474" s="2" customFormat="1" ht="33" customHeight="1">
      <c r="A1474" s="38"/>
      <c r="B1474" s="39"/>
      <c r="C1474" s="215" t="s">
        <v>1832</v>
      </c>
      <c r="D1474" s="215" t="s">
        <v>144</v>
      </c>
      <c r="E1474" s="216" t="s">
        <v>1833</v>
      </c>
      <c r="F1474" s="217" t="s">
        <v>1834</v>
      </c>
      <c r="G1474" s="218" t="s">
        <v>168</v>
      </c>
      <c r="H1474" s="219">
        <v>24.239999999999998</v>
      </c>
      <c r="I1474" s="220"/>
      <c r="J1474" s="221">
        <f>ROUND(I1474*H1474,2)</f>
        <v>0</v>
      </c>
      <c r="K1474" s="222"/>
      <c r="L1474" s="44"/>
      <c r="M1474" s="223" t="s">
        <v>1</v>
      </c>
      <c r="N1474" s="224" t="s">
        <v>39</v>
      </c>
      <c r="O1474" s="91"/>
      <c r="P1474" s="225">
        <f>O1474*H1474</f>
        <v>0</v>
      </c>
      <c r="Q1474" s="225">
        <v>0.0074999999999999997</v>
      </c>
      <c r="R1474" s="225">
        <f>Q1474*H1474</f>
        <v>0.18179999999999999</v>
      </c>
      <c r="S1474" s="225">
        <v>0</v>
      </c>
      <c r="T1474" s="226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27" t="s">
        <v>265</v>
      </c>
      <c r="AT1474" s="227" t="s">
        <v>144</v>
      </c>
      <c r="AU1474" s="227" t="s">
        <v>149</v>
      </c>
      <c r="AY1474" s="17" t="s">
        <v>141</v>
      </c>
      <c r="BE1474" s="228">
        <f>IF(N1474="základní",J1474,0)</f>
        <v>0</v>
      </c>
      <c r="BF1474" s="228">
        <f>IF(N1474="snížená",J1474,0)</f>
        <v>0</v>
      </c>
      <c r="BG1474" s="228">
        <f>IF(N1474="zákl. přenesená",J1474,0)</f>
        <v>0</v>
      </c>
      <c r="BH1474" s="228">
        <f>IF(N1474="sníž. přenesená",J1474,0)</f>
        <v>0</v>
      </c>
      <c r="BI1474" s="228">
        <f>IF(N1474="nulová",J1474,0)</f>
        <v>0</v>
      </c>
      <c r="BJ1474" s="17" t="s">
        <v>149</v>
      </c>
      <c r="BK1474" s="228">
        <f>ROUND(I1474*H1474,2)</f>
        <v>0</v>
      </c>
      <c r="BL1474" s="17" t="s">
        <v>265</v>
      </c>
      <c r="BM1474" s="227" t="s">
        <v>1835</v>
      </c>
    </row>
    <row r="1475" s="13" customFormat="1">
      <c r="A1475" s="13"/>
      <c r="B1475" s="229"/>
      <c r="C1475" s="230"/>
      <c r="D1475" s="231" t="s">
        <v>151</v>
      </c>
      <c r="E1475" s="232" t="s">
        <v>1</v>
      </c>
      <c r="F1475" s="233" t="s">
        <v>225</v>
      </c>
      <c r="G1475" s="230"/>
      <c r="H1475" s="232" t="s">
        <v>1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9" t="s">
        <v>151</v>
      </c>
      <c r="AU1475" s="239" t="s">
        <v>149</v>
      </c>
      <c r="AV1475" s="13" t="s">
        <v>81</v>
      </c>
      <c r="AW1475" s="13" t="s">
        <v>30</v>
      </c>
      <c r="AX1475" s="13" t="s">
        <v>73</v>
      </c>
      <c r="AY1475" s="239" t="s">
        <v>141</v>
      </c>
    </row>
    <row r="1476" s="14" customFormat="1">
      <c r="A1476" s="14"/>
      <c r="B1476" s="240"/>
      <c r="C1476" s="241"/>
      <c r="D1476" s="231" t="s">
        <v>151</v>
      </c>
      <c r="E1476" s="242" t="s">
        <v>1</v>
      </c>
      <c r="F1476" s="243" t="s">
        <v>191</v>
      </c>
      <c r="G1476" s="241"/>
      <c r="H1476" s="244">
        <v>8.5990000000000002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0" t="s">
        <v>151</v>
      </c>
      <c r="AU1476" s="250" t="s">
        <v>149</v>
      </c>
      <c r="AV1476" s="14" t="s">
        <v>149</v>
      </c>
      <c r="AW1476" s="14" t="s">
        <v>30</v>
      </c>
      <c r="AX1476" s="14" t="s">
        <v>73</v>
      </c>
      <c r="AY1476" s="250" t="s">
        <v>141</v>
      </c>
    </row>
    <row r="1477" s="13" customFormat="1">
      <c r="A1477" s="13"/>
      <c r="B1477" s="229"/>
      <c r="C1477" s="230"/>
      <c r="D1477" s="231" t="s">
        <v>151</v>
      </c>
      <c r="E1477" s="232" t="s">
        <v>1</v>
      </c>
      <c r="F1477" s="233" t="s">
        <v>235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151</v>
      </c>
      <c r="AU1477" s="239" t="s">
        <v>149</v>
      </c>
      <c r="AV1477" s="13" t="s">
        <v>81</v>
      </c>
      <c r="AW1477" s="13" t="s">
        <v>30</v>
      </c>
      <c r="AX1477" s="13" t="s">
        <v>73</v>
      </c>
      <c r="AY1477" s="239" t="s">
        <v>141</v>
      </c>
    </row>
    <row r="1478" s="14" customFormat="1">
      <c r="A1478" s="14"/>
      <c r="B1478" s="240"/>
      <c r="C1478" s="241"/>
      <c r="D1478" s="231" t="s">
        <v>151</v>
      </c>
      <c r="E1478" s="242" t="s">
        <v>1</v>
      </c>
      <c r="F1478" s="243" t="s">
        <v>201</v>
      </c>
      <c r="G1478" s="241"/>
      <c r="H1478" s="244">
        <v>15.641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151</v>
      </c>
      <c r="AU1478" s="250" t="s">
        <v>149</v>
      </c>
      <c r="AV1478" s="14" t="s">
        <v>149</v>
      </c>
      <c r="AW1478" s="14" t="s">
        <v>30</v>
      </c>
      <c r="AX1478" s="14" t="s">
        <v>73</v>
      </c>
      <c r="AY1478" s="250" t="s">
        <v>141</v>
      </c>
    </row>
    <row r="1479" s="15" customFormat="1">
      <c r="A1479" s="15"/>
      <c r="B1479" s="262"/>
      <c r="C1479" s="263"/>
      <c r="D1479" s="231" t="s">
        <v>151</v>
      </c>
      <c r="E1479" s="264" t="s">
        <v>1</v>
      </c>
      <c r="F1479" s="265" t="s">
        <v>173</v>
      </c>
      <c r="G1479" s="263"/>
      <c r="H1479" s="266">
        <v>24.239999999999998</v>
      </c>
      <c r="I1479" s="267"/>
      <c r="J1479" s="263"/>
      <c r="K1479" s="263"/>
      <c r="L1479" s="268"/>
      <c r="M1479" s="269"/>
      <c r="N1479" s="270"/>
      <c r="O1479" s="270"/>
      <c r="P1479" s="270"/>
      <c r="Q1479" s="270"/>
      <c r="R1479" s="270"/>
      <c r="S1479" s="270"/>
      <c r="T1479" s="271"/>
      <c r="U1479" s="15"/>
      <c r="V1479" s="15"/>
      <c r="W1479" s="15"/>
      <c r="X1479" s="15"/>
      <c r="Y1479" s="15"/>
      <c r="Z1479" s="15"/>
      <c r="AA1479" s="15"/>
      <c r="AB1479" s="15"/>
      <c r="AC1479" s="15"/>
      <c r="AD1479" s="15"/>
      <c r="AE1479" s="15"/>
      <c r="AT1479" s="272" t="s">
        <v>151</v>
      </c>
      <c r="AU1479" s="272" t="s">
        <v>149</v>
      </c>
      <c r="AV1479" s="15" t="s">
        <v>148</v>
      </c>
      <c r="AW1479" s="15" t="s">
        <v>30</v>
      </c>
      <c r="AX1479" s="15" t="s">
        <v>81</v>
      </c>
      <c r="AY1479" s="272" t="s">
        <v>141</v>
      </c>
    </row>
    <row r="1480" s="2" customFormat="1" ht="24.15" customHeight="1">
      <c r="A1480" s="38"/>
      <c r="B1480" s="39"/>
      <c r="C1480" s="215" t="s">
        <v>1836</v>
      </c>
      <c r="D1480" s="215" t="s">
        <v>144</v>
      </c>
      <c r="E1480" s="216" t="s">
        <v>1837</v>
      </c>
      <c r="F1480" s="217" t="s">
        <v>1838</v>
      </c>
      <c r="G1480" s="218" t="s">
        <v>168</v>
      </c>
      <c r="H1480" s="219">
        <v>24.239999999999998</v>
      </c>
      <c r="I1480" s="220"/>
      <c r="J1480" s="221">
        <f>ROUND(I1480*H1480,2)</f>
        <v>0</v>
      </c>
      <c r="K1480" s="222"/>
      <c r="L1480" s="44"/>
      <c r="M1480" s="223" t="s">
        <v>1</v>
      </c>
      <c r="N1480" s="224" t="s">
        <v>39</v>
      </c>
      <c r="O1480" s="91"/>
      <c r="P1480" s="225">
        <f>O1480*H1480</f>
        <v>0</v>
      </c>
      <c r="Q1480" s="225">
        <v>0</v>
      </c>
      <c r="R1480" s="225">
        <f>Q1480*H1480</f>
        <v>0</v>
      </c>
      <c r="S1480" s="225">
        <v>0.0025000000000000001</v>
      </c>
      <c r="T1480" s="226">
        <f>S1480*H1480</f>
        <v>0.060599999999999994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7" t="s">
        <v>265</v>
      </c>
      <c r="AT1480" s="227" t="s">
        <v>144</v>
      </c>
      <c r="AU1480" s="227" t="s">
        <v>149</v>
      </c>
      <c r="AY1480" s="17" t="s">
        <v>141</v>
      </c>
      <c r="BE1480" s="228">
        <f>IF(N1480="základní",J1480,0)</f>
        <v>0</v>
      </c>
      <c r="BF1480" s="228">
        <f>IF(N1480="snížená",J1480,0)</f>
        <v>0</v>
      </c>
      <c r="BG1480" s="228">
        <f>IF(N1480="zákl. přenesená",J1480,0)</f>
        <v>0</v>
      </c>
      <c r="BH1480" s="228">
        <f>IF(N1480="sníž. přenesená",J1480,0)</f>
        <v>0</v>
      </c>
      <c r="BI1480" s="228">
        <f>IF(N1480="nulová",J1480,0)</f>
        <v>0</v>
      </c>
      <c r="BJ1480" s="17" t="s">
        <v>149</v>
      </c>
      <c r="BK1480" s="228">
        <f>ROUND(I1480*H1480,2)</f>
        <v>0</v>
      </c>
      <c r="BL1480" s="17" t="s">
        <v>265</v>
      </c>
      <c r="BM1480" s="227" t="s">
        <v>1839</v>
      </c>
    </row>
    <row r="1481" s="13" customFormat="1">
      <c r="A1481" s="13"/>
      <c r="B1481" s="229"/>
      <c r="C1481" s="230"/>
      <c r="D1481" s="231" t="s">
        <v>151</v>
      </c>
      <c r="E1481" s="232" t="s">
        <v>1</v>
      </c>
      <c r="F1481" s="233" t="s">
        <v>225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151</v>
      </c>
      <c r="AU1481" s="239" t="s">
        <v>149</v>
      </c>
      <c r="AV1481" s="13" t="s">
        <v>81</v>
      </c>
      <c r="AW1481" s="13" t="s">
        <v>30</v>
      </c>
      <c r="AX1481" s="13" t="s">
        <v>73</v>
      </c>
      <c r="AY1481" s="239" t="s">
        <v>141</v>
      </c>
    </row>
    <row r="1482" s="14" customFormat="1">
      <c r="A1482" s="14"/>
      <c r="B1482" s="240"/>
      <c r="C1482" s="241"/>
      <c r="D1482" s="231" t="s">
        <v>151</v>
      </c>
      <c r="E1482" s="242" t="s">
        <v>1</v>
      </c>
      <c r="F1482" s="243" t="s">
        <v>191</v>
      </c>
      <c r="G1482" s="241"/>
      <c r="H1482" s="244">
        <v>8.5990000000000002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151</v>
      </c>
      <c r="AU1482" s="250" t="s">
        <v>149</v>
      </c>
      <c r="AV1482" s="14" t="s">
        <v>149</v>
      </c>
      <c r="AW1482" s="14" t="s">
        <v>30</v>
      </c>
      <c r="AX1482" s="14" t="s">
        <v>73</v>
      </c>
      <c r="AY1482" s="250" t="s">
        <v>141</v>
      </c>
    </row>
    <row r="1483" s="13" customFormat="1">
      <c r="A1483" s="13"/>
      <c r="B1483" s="229"/>
      <c r="C1483" s="230"/>
      <c r="D1483" s="231" t="s">
        <v>151</v>
      </c>
      <c r="E1483" s="232" t="s">
        <v>1</v>
      </c>
      <c r="F1483" s="233" t="s">
        <v>235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151</v>
      </c>
      <c r="AU1483" s="239" t="s">
        <v>149</v>
      </c>
      <c r="AV1483" s="13" t="s">
        <v>81</v>
      </c>
      <c r="AW1483" s="13" t="s">
        <v>30</v>
      </c>
      <c r="AX1483" s="13" t="s">
        <v>73</v>
      </c>
      <c r="AY1483" s="239" t="s">
        <v>141</v>
      </c>
    </row>
    <row r="1484" s="14" customFormat="1">
      <c r="A1484" s="14"/>
      <c r="B1484" s="240"/>
      <c r="C1484" s="241"/>
      <c r="D1484" s="231" t="s">
        <v>151</v>
      </c>
      <c r="E1484" s="242" t="s">
        <v>1</v>
      </c>
      <c r="F1484" s="243" t="s">
        <v>201</v>
      </c>
      <c r="G1484" s="241"/>
      <c r="H1484" s="244">
        <v>15.641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151</v>
      </c>
      <c r="AU1484" s="250" t="s">
        <v>149</v>
      </c>
      <c r="AV1484" s="14" t="s">
        <v>149</v>
      </c>
      <c r="AW1484" s="14" t="s">
        <v>30</v>
      </c>
      <c r="AX1484" s="14" t="s">
        <v>73</v>
      </c>
      <c r="AY1484" s="250" t="s">
        <v>141</v>
      </c>
    </row>
    <row r="1485" s="15" customFormat="1">
      <c r="A1485" s="15"/>
      <c r="B1485" s="262"/>
      <c r="C1485" s="263"/>
      <c r="D1485" s="231" t="s">
        <v>151</v>
      </c>
      <c r="E1485" s="264" t="s">
        <v>1</v>
      </c>
      <c r="F1485" s="265" t="s">
        <v>173</v>
      </c>
      <c r="G1485" s="263"/>
      <c r="H1485" s="266">
        <v>24.239999999999998</v>
      </c>
      <c r="I1485" s="267"/>
      <c r="J1485" s="263"/>
      <c r="K1485" s="263"/>
      <c r="L1485" s="268"/>
      <c r="M1485" s="269"/>
      <c r="N1485" s="270"/>
      <c r="O1485" s="270"/>
      <c r="P1485" s="270"/>
      <c r="Q1485" s="270"/>
      <c r="R1485" s="270"/>
      <c r="S1485" s="270"/>
      <c r="T1485" s="271"/>
      <c r="U1485" s="15"/>
      <c r="V1485" s="15"/>
      <c r="W1485" s="15"/>
      <c r="X1485" s="15"/>
      <c r="Y1485" s="15"/>
      <c r="Z1485" s="15"/>
      <c r="AA1485" s="15"/>
      <c r="AB1485" s="15"/>
      <c r="AC1485" s="15"/>
      <c r="AD1485" s="15"/>
      <c r="AE1485" s="15"/>
      <c r="AT1485" s="272" t="s">
        <v>151</v>
      </c>
      <c r="AU1485" s="272" t="s">
        <v>149</v>
      </c>
      <c r="AV1485" s="15" t="s">
        <v>148</v>
      </c>
      <c r="AW1485" s="15" t="s">
        <v>30</v>
      </c>
      <c r="AX1485" s="15" t="s">
        <v>81</v>
      </c>
      <c r="AY1485" s="272" t="s">
        <v>141</v>
      </c>
    </row>
    <row r="1486" s="2" customFormat="1" ht="21.75" customHeight="1">
      <c r="A1486" s="38"/>
      <c r="B1486" s="39"/>
      <c r="C1486" s="215" t="s">
        <v>1840</v>
      </c>
      <c r="D1486" s="215" t="s">
        <v>144</v>
      </c>
      <c r="E1486" s="216" t="s">
        <v>1841</v>
      </c>
      <c r="F1486" s="217" t="s">
        <v>1842</v>
      </c>
      <c r="G1486" s="218" t="s">
        <v>168</v>
      </c>
      <c r="H1486" s="219">
        <v>24.239999999999998</v>
      </c>
      <c r="I1486" s="220"/>
      <c r="J1486" s="221">
        <f>ROUND(I1486*H1486,2)</f>
        <v>0</v>
      </c>
      <c r="K1486" s="222"/>
      <c r="L1486" s="44"/>
      <c r="M1486" s="223" t="s">
        <v>1</v>
      </c>
      <c r="N1486" s="224" t="s">
        <v>39</v>
      </c>
      <c r="O1486" s="91"/>
      <c r="P1486" s="225">
        <f>O1486*H1486</f>
        <v>0</v>
      </c>
      <c r="Q1486" s="225">
        <v>0.00029999999999999997</v>
      </c>
      <c r="R1486" s="225">
        <f>Q1486*H1486</f>
        <v>0.007271999999999999</v>
      </c>
      <c r="S1486" s="225">
        <v>0</v>
      </c>
      <c r="T1486" s="226">
        <f>S1486*H1486</f>
        <v>0</v>
      </c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R1486" s="227" t="s">
        <v>265</v>
      </c>
      <c r="AT1486" s="227" t="s">
        <v>144</v>
      </c>
      <c r="AU1486" s="227" t="s">
        <v>149</v>
      </c>
      <c r="AY1486" s="17" t="s">
        <v>141</v>
      </c>
      <c r="BE1486" s="228">
        <f>IF(N1486="základní",J1486,0)</f>
        <v>0</v>
      </c>
      <c r="BF1486" s="228">
        <f>IF(N1486="snížená",J1486,0)</f>
        <v>0</v>
      </c>
      <c r="BG1486" s="228">
        <f>IF(N1486="zákl. přenesená",J1486,0)</f>
        <v>0</v>
      </c>
      <c r="BH1486" s="228">
        <f>IF(N1486="sníž. přenesená",J1486,0)</f>
        <v>0</v>
      </c>
      <c r="BI1486" s="228">
        <f>IF(N1486="nulová",J1486,0)</f>
        <v>0</v>
      </c>
      <c r="BJ1486" s="17" t="s">
        <v>149</v>
      </c>
      <c r="BK1486" s="228">
        <f>ROUND(I1486*H1486,2)</f>
        <v>0</v>
      </c>
      <c r="BL1486" s="17" t="s">
        <v>265</v>
      </c>
      <c r="BM1486" s="227" t="s">
        <v>1843</v>
      </c>
    </row>
    <row r="1487" s="13" customFormat="1">
      <c r="A1487" s="13"/>
      <c r="B1487" s="229"/>
      <c r="C1487" s="230"/>
      <c r="D1487" s="231" t="s">
        <v>151</v>
      </c>
      <c r="E1487" s="232" t="s">
        <v>1</v>
      </c>
      <c r="F1487" s="233" t="s">
        <v>225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151</v>
      </c>
      <c r="AU1487" s="239" t="s">
        <v>149</v>
      </c>
      <c r="AV1487" s="13" t="s">
        <v>81</v>
      </c>
      <c r="AW1487" s="13" t="s">
        <v>30</v>
      </c>
      <c r="AX1487" s="13" t="s">
        <v>73</v>
      </c>
      <c r="AY1487" s="239" t="s">
        <v>141</v>
      </c>
    </row>
    <row r="1488" s="14" customFormat="1">
      <c r="A1488" s="14"/>
      <c r="B1488" s="240"/>
      <c r="C1488" s="241"/>
      <c r="D1488" s="231" t="s">
        <v>151</v>
      </c>
      <c r="E1488" s="242" t="s">
        <v>1</v>
      </c>
      <c r="F1488" s="243" t="s">
        <v>191</v>
      </c>
      <c r="G1488" s="241"/>
      <c r="H1488" s="244">
        <v>8.5990000000000002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151</v>
      </c>
      <c r="AU1488" s="250" t="s">
        <v>149</v>
      </c>
      <c r="AV1488" s="14" t="s">
        <v>149</v>
      </c>
      <c r="AW1488" s="14" t="s">
        <v>30</v>
      </c>
      <c r="AX1488" s="14" t="s">
        <v>73</v>
      </c>
      <c r="AY1488" s="250" t="s">
        <v>141</v>
      </c>
    </row>
    <row r="1489" s="13" customFormat="1">
      <c r="A1489" s="13"/>
      <c r="B1489" s="229"/>
      <c r="C1489" s="230"/>
      <c r="D1489" s="231" t="s">
        <v>151</v>
      </c>
      <c r="E1489" s="232" t="s">
        <v>1</v>
      </c>
      <c r="F1489" s="233" t="s">
        <v>235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151</v>
      </c>
      <c r="AU1489" s="239" t="s">
        <v>149</v>
      </c>
      <c r="AV1489" s="13" t="s">
        <v>81</v>
      </c>
      <c r="AW1489" s="13" t="s">
        <v>30</v>
      </c>
      <c r="AX1489" s="13" t="s">
        <v>73</v>
      </c>
      <c r="AY1489" s="239" t="s">
        <v>141</v>
      </c>
    </row>
    <row r="1490" s="14" customFormat="1">
      <c r="A1490" s="14"/>
      <c r="B1490" s="240"/>
      <c r="C1490" s="241"/>
      <c r="D1490" s="231" t="s">
        <v>151</v>
      </c>
      <c r="E1490" s="242" t="s">
        <v>1</v>
      </c>
      <c r="F1490" s="243" t="s">
        <v>201</v>
      </c>
      <c r="G1490" s="241"/>
      <c r="H1490" s="244">
        <v>15.641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151</v>
      </c>
      <c r="AU1490" s="250" t="s">
        <v>149</v>
      </c>
      <c r="AV1490" s="14" t="s">
        <v>149</v>
      </c>
      <c r="AW1490" s="14" t="s">
        <v>30</v>
      </c>
      <c r="AX1490" s="14" t="s">
        <v>73</v>
      </c>
      <c r="AY1490" s="250" t="s">
        <v>141</v>
      </c>
    </row>
    <row r="1491" s="15" customFormat="1">
      <c r="A1491" s="15"/>
      <c r="B1491" s="262"/>
      <c r="C1491" s="263"/>
      <c r="D1491" s="231" t="s">
        <v>151</v>
      </c>
      <c r="E1491" s="264" t="s">
        <v>1</v>
      </c>
      <c r="F1491" s="265" t="s">
        <v>173</v>
      </c>
      <c r="G1491" s="263"/>
      <c r="H1491" s="266">
        <v>24.239999999999998</v>
      </c>
      <c r="I1491" s="267"/>
      <c r="J1491" s="263"/>
      <c r="K1491" s="263"/>
      <c r="L1491" s="268"/>
      <c r="M1491" s="269"/>
      <c r="N1491" s="270"/>
      <c r="O1491" s="270"/>
      <c r="P1491" s="270"/>
      <c r="Q1491" s="270"/>
      <c r="R1491" s="270"/>
      <c r="S1491" s="270"/>
      <c r="T1491" s="271"/>
      <c r="U1491" s="15"/>
      <c r="V1491" s="15"/>
      <c r="W1491" s="15"/>
      <c r="X1491" s="15"/>
      <c r="Y1491" s="15"/>
      <c r="Z1491" s="15"/>
      <c r="AA1491" s="15"/>
      <c r="AB1491" s="15"/>
      <c r="AC1491" s="15"/>
      <c r="AD1491" s="15"/>
      <c r="AE1491" s="15"/>
      <c r="AT1491" s="272" t="s">
        <v>151</v>
      </c>
      <c r="AU1491" s="272" t="s">
        <v>149</v>
      </c>
      <c r="AV1491" s="15" t="s">
        <v>148</v>
      </c>
      <c r="AW1491" s="15" t="s">
        <v>30</v>
      </c>
      <c r="AX1491" s="15" t="s">
        <v>81</v>
      </c>
      <c r="AY1491" s="272" t="s">
        <v>141</v>
      </c>
    </row>
    <row r="1492" s="2" customFormat="1" ht="21.75" customHeight="1">
      <c r="A1492" s="38"/>
      <c r="B1492" s="39"/>
      <c r="C1492" s="251" t="s">
        <v>1844</v>
      </c>
      <c r="D1492" s="251" t="s">
        <v>154</v>
      </c>
      <c r="E1492" s="252" t="s">
        <v>1845</v>
      </c>
      <c r="F1492" s="253" t="s">
        <v>1846</v>
      </c>
      <c r="G1492" s="254" t="s">
        <v>168</v>
      </c>
      <c r="H1492" s="255">
        <v>26.664000000000001</v>
      </c>
      <c r="I1492" s="256"/>
      <c r="J1492" s="257">
        <f>ROUND(I1492*H1492,2)</f>
        <v>0</v>
      </c>
      <c r="K1492" s="258"/>
      <c r="L1492" s="259"/>
      <c r="M1492" s="260" t="s">
        <v>1</v>
      </c>
      <c r="N1492" s="261" t="s">
        <v>39</v>
      </c>
      <c r="O1492" s="91"/>
      <c r="P1492" s="225">
        <f>O1492*H1492</f>
        <v>0</v>
      </c>
      <c r="Q1492" s="225">
        <v>0.0035999999999999999</v>
      </c>
      <c r="R1492" s="225">
        <f>Q1492*H1492</f>
        <v>0.095990400000000004</v>
      </c>
      <c r="S1492" s="225">
        <v>0</v>
      </c>
      <c r="T1492" s="226">
        <f>S1492*H1492</f>
        <v>0</v>
      </c>
      <c r="U1492" s="38"/>
      <c r="V1492" s="38"/>
      <c r="W1492" s="38"/>
      <c r="X1492" s="38"/>
      <c r="Y1492" s="38"/>
      <c r="Z1492" s="38"/>
      <c r="AA1492" s="38"/>
      <c r="AB1492" s="38"/>
      <c r="AC1492" s="38"/>
      <c r="AD1492" s="38"/>
      <c r="AE1492" s="38"/>
      <c r="AR1492" s="227" t="s">
        <v>348</v>
      </c>
      <c r="AT1492" s="227" t="s">
        <v>154</v>
      </c>
      <c r="AU1492" s="227" t="s">
        <v>149</v>
      </c>
      <c r="AY1492" s="17" t="s">
        <v>141</v>
      </c>
      <c r="BE1492" s="228">
        <f>IF(N1492="základní",J1492,0)</f>
        <v>0</v>
      </c>
      <c r="BF1492" s="228">
        <f>IF(N1492="snížená",J1492,0)</f>
        <v>0</v>
      </c>
      <c r="BG1492" s="228">
        <f>IF(N1492="zákl. přenesená",J1492,0)</f>
        <v>0</v>
      </c>
      <c r="BH1492" s="228">
        <f>IF(N1492="sníž. přenesená",J1492,0)</f>
        <v>0</v>
      </c>
      <c r="BI1492" s="228">
        <f>IF(N1492="nulová",J1492,0)</f>
        <v>0</v>
      </c>
      <c r="BJ1492" s="17" t="s">
        <v>149</v>
      </c>
      <c r="BK1492" s="228">
        <f>ROUND(I1492*H1492,2)</f>
        <v>0</v>
      </c>
      <c r="BL1492" s="17" t="s">
        <v>265</v>
      </c>
      <c r="BM1492" s="227" t="s">
        <v>1847</v>
      </c>
    </row>
    <row r="1493" s="14" customFormat="1">
      <c r="A1493" s="14"/>
      <c r="B1493" s="240"/>
      <c r="C1493" s="241"/>
      <c r="D1493" s="231" t="s">
        <v>151</v>
      </c>
      <c r="E1493" s="242" t="s">
        <v>1</v>
      </c>
      <c r="F1493" s="243" t="s">
        <v>1848</v>
      </c>
      <c r="G1493" s="241"/>
      <c r="H1493" s="244">
        <v>24.239999999999998</v>
      </c>
      <c r="I1493" s="245"/>
      <c r="J1493" s="241"/>
      <c r="K1493" s="241"/>
      <c r="L1493" s="246"/>
      <c r="M1493" s="247"/>
      <c r="N1493" s="248"/>
      <c r="O1493" s="248"/>
      <c r="P1493" s="248"/>
      <c r="Q1493" s="248"/>
      <c r="R1493" s="248"/>
      <c r="S1493" s="248"/>
      <c r="T1493" s="249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0" t="s">
        <v>151</v>
      </c>
      <c r="AU1493" s="250" t="s">
        <v>149</v>
      </c>
      <c r="AV1493" s="14" t="s">
        <v>149</v>
      </c>
      <c r="AW1493" s="14" t="s">
        <v>30</v>
      </c>
      <c r="AX1493" s="14" t="s">
        <v>81</v>
      </c>
      <c r="AY1493" s="250" t="s">
        <v>141</v>
      </c>
    </row>
    <row r="1494" s="14" customFormat="1">
      <c r="A1494" s="14"/>
      <c r="B1494" s="240"/>
      <c r="C1494" s="241"/>
      <c r="D1494" s="231" t="s">
        <v>151</v>
      </c>
      <c r="E1494" s="241"/>
      <c r="F1494" s="243" t="s">
        <v>1849</v>
      </c>
      <c r="G1494" s="241"/>
      <c r="H1494" s="244">
        <v>26.664000000000001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151</v>
      </c>
      <c r="AU1494" s="250" t="s">
        <v>149</v>
      </c>
      <c r="AV1494" s="14" t="s">
        <v>149</v>
      </c>
      <c r="AW1494" s="14" t="s">
        <v>4</v>
      </c>
      <c r="AX1494" s="14" t="s">
        <v>81</v>
      </c>
      <c r="AY1494" s="250" t="s">
        <v>141</v>
      </c>
    </row>
    <row r="1495" s="2" customFormat="1" ht="21.75" customHeight="1">
      <c r="A1495" s="38"/>
      <c r="B1495" s="39"/>
      <c r="C1495" s="215" t="s">
        <v>1850</v>
      </c>
      <c r="D1495" s="215" t="s">
        <v>144</v>
      </c>
      <c r="E1495" s="216" t="s">
        <v>1851</v>
      </c>
      <c r="F1495" s="217" t="s">
        <v>1852</v>
      </c>
      <c r="G1495" s="218" t="s">
        <v>177</v>
      </c>
      <c r="H1495" s="219">
        <v>14.869999999999999</v>
      </c>
      <c r="I1495" s="220"/>
      <c r="J1495" s="221">
        <f>ROUND(I1495*H1495,2)</f>
        <v>0</v>
      </c>
      <c r="K1495" s="222"/>
      <c r="L1495" s="44"/>
      <c r="M1495" s="223" t="s">
        <v>1</v>
      </c>
      <c r="N1495" s="224" t="s">
        <v>39</v>
      </c>
      <c r="O1495" s="91"/>
      <c r="P1495" s="225">
        <f>O1495*H1495</f>
        <v>0</v>
      </c>
      <c r="Q1495" s="225">
        <v>0</v>
      </c>
      <c r="R1495" s="225">
        <f>Q1495*H1495</f>
        <v>0</v>
      </c>
      <c r="S1495" s="225">
        <v>0.00029999999999999997</v>
      </c>
      <c r="T1495" s="226">
        <f>S1495*H1495</f>
        <v>0.0044609999999999997</v>
      </c>
      <c r="U1495" s="38"/>
      <c r="V1495" s="38"/>
      <c r="W1495" s="38"/>
      <c r="X1495" s="38"/>
      <c r="Y1495" s="38"/>
      <c r="Z1495" s="38"/>
      <c r="AA1495" s="38"/>
      <c r="AB1495" s="38"/>
      <c r="AC1495" s="38"/>
      <c r="AD1495" s="38"/>
      <c r="AE1495" s="38"/>
      <c r="AR1495" s="227" t="s">
        <v>265</v>
      </c>
      <c r="AT1495" s="227" t="s">
        <v>144</v>
      </c>
      <c r="AU1495" s="227" t="s">
        <v>149</v>
      </c>
      <c r="AY1495" s="17" t="s">
        <v>141</v>
      </c>
      <c r="BE1495" s="228">
        <f>IF(N1495="základní",J1495,0)</f>
        <v>0</v>
      </c>
      <c r="BF1495" s="228">
        <f>IF(N1495="snížená",J1495,0)</f>
        <v>0</v>
      </c>
      <c r="BG1495" s="228">
        <f>IF(N1495="zákl. přenesená",J1495,0)</f>
        <v>0</v>
      </c>
      <c r="BH1495" s="228">
        <f>IF(N1495="sníž. přenesená",J1495,0)</f>
        <v>0</v>
      </c>
      <c r="BI1495" s="228">
        <f>IF(N1495="nulová",J1495,0)</f>
        <v>0</v>
      </c>
      <c r="BJ1495" s="17" t="s">
        <v>149</v>
      </c>
      <c r="BK1495" s="228">
        <f>ROUND(I1495*H1495,2)</f>
        <v>0</v>
      </c>
      <c r="BL1495" s="17" t="s">
        <v>265</v>
      </c>
      <c r="BM1495" s="227" t="s">
        <v>1853</v>
      </c>
    </row>
    <row r="1496" s="13" customFormat="1">
      <c r="A1496" s="13"/>
      <c r="B1496" s="229"/>
      <c r="C1496" s="230"/>
      <c r="D1496" s="231" t="s">
        <v>151</v>
      </c>
      <c r="E1496" s="232" t="s">
        <v>1</v>
      </c>
      <c r="F1496" s="233" t="s">
        <v>1751</v>
      </c>
      <c r="G1496" s="230"/>
      <c r="H1496" s="232" t="s">
        <v>1</v>
      </c>
      <c r="I1496" s="234"/>
      <c r="J1496" s="230"/>
      <c r="K1496" s="230"/>
      <c r="L1496" s="235"/>
      <c r="M1496" s="236"/>
      <c r="N1496" s="237"/>
      <c r="O1496" s="237"/>
      <c r="P1496" s="237"/>
      <c r="Q1496" s="237"/>
      <c r="R1496" s="237"/>
      <c r="S1496" s="237"/>
      <c r="T1496" s="238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39" t="s">
        <v>151</v>
      </c>
      <c r="AU1496" s="239" t="s">
        <v>149</v>
      </c>
      <c r="AV1496" s="13" t="s">
        <v>81</v>
      </c>
      <c r="AW1496" s="13" t="s">
        <v>30</v>
      </c>
      <c r="AX1496" s="13" t="s">
        <v>73</v>
      </c>
      <c r="AY1496" s="239" t="s">
        <v>141</v>
      </c>
    </row>
    <row r="1497" s="13" customFormat="1">
      <c r="A1497" s="13"/>
      <c r="B1497" s="229"/>
      <c r="C1497" s="230"/>
      <c r="D1497" s="231" t="s">
        <v>151</v>
      </c>
      <c r="E1497" s="232" t="s">
        <v>1</v>
      </c>
      <c r="F1497" s="233" t="s">
        <v>235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151</v>
      </c>
      <c r="AU1497" s="239" t="s">
        <v>149</v>
      </c>
      <c r="AV1497" s="13" t="s">
        <v>81</v>
      </c>
      <c r="AW1497" s="13" t="s">
        <v>30</v>
      </c>
      <c r="AX1497" s="13" t="s">
        <v>73</v>
      </c>
      <c r="AY1497" s="239" t="s">
        <v>141</v>
      </c>
    </row>
    <row r="1498" s="14" customFormat="1">
      <c r="A1498" s="14"/>
      <c r="B1498" s="240"/>
      <c r="C1498" s="241"/>
      <c r="D1498" s="231" t="s">
        <v>151</v>
      </c>
      <c r="E1498" s="242" t="s">
        <v>1</v>
      </c>
      <c r="F1498" s="243" t="s">
        <v>1854</v>
      </c>
      <c r="G1498" s="241"/>
      <c r="H1498" s="244">
        <v>14.869999999999999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151</v>
      </c>
      <c r="AU1498" s="250" t="s">
        <v>149</v>
      </c>
      <c r="AV1498" s="14" t="s">
        <v>149</v>
      </c>
      <c r="AW1498" s="14" t="s">
        <v>30</v>
      </c>
      <c r="AX1498" s="14" t="s">
        <v>73</v>
      </c>
      <c r="AY1498" s="250" t="s">
        <v>141</v>
      </c>
    </row>
    <row r="1499" s="15" customFormat="1">
      <c r="A1499" s="15"/>
      <c r="B1499" s="262"/>
      <c r="C1499" s="263"/>
      <c r="D1499" s="231" t="s">
        <v>151</v>
      </c>
      <c r="E1499" s="264" t="s">
        <v>1</v>
      </c>
      <c r="F1499" s="265" t="s">
        <v>173</v>
      </c>
      <c r="G1499" s="263"/>
      <c r="H1499" s="266">
        <v>14.869999999999999</v>
      </c>
      <c r="I1499" s="267"/>
      <c r="J1499" s="263"/>
      <c r="K1499" s="263"/>
      <c r="L1499" s="268"/>
      <c r="M1499" s="269"/>
      <c r="N1499" s="270"/>
      <c r="O1499" s="270"/>
      <c r="P1499" s="270"/>
      <c r="Q1499" s="270"/>
      <c r="R1499" s="270"/>
      <c r="S1499" s="270"/>
      <c r="T1499" s="271"/>
      <c r="U1499" s="15"/>
      <c r="V1499" s="15"/>
      <c r="W1499" s="15"/>
      <c r="X1499" s="15"/>
      <c r="Y1499" s="15"/>
      <c r="Z1499" s="15"/>
      <c r="AA1499" s="15"/>
      <c r="AB1499" s="15"/>
      <c r="AC1499" s="15"/>
      <c r="AD1499" s="15"/>
      <c r="AE1499" s="15"/>
      <c r="AT1499" s="272" t="s">
        <v>151</v>
      </c>
      <c r="AU1499" s="272" t="s">
        <v>149</v>
      </c>
      <c r="AV1499" s="15" t="s">
        <v>148</v>
      </c>
      <c r="AW1499" s="15" t="s">
        <v>30</v>
      </c>
      <c r="AX1499" s="15" t="s">
        <v>81</v>
      </c>
      <c r="AY1499" s="272" t="s">
        <v>141</v>
      </c>
    </row>
    <row r="1500" s="2" customFormat="1" ht="21.75" customHeight="1">
      <c r="A1500" s="38"/>
      <c r="B1500" s="39"/>
      <c r="C1500" s="215" t="s">
        <v>1855</v>
      </c>
      <c r="D1500" s="215" t="s">
        <v>144</v>
      </c>
      <c r="E1500" s="216" t="s">
        <v>1856</v>
      </c>
      <c r="F1500" s="217" t="s">
        <v>1857</v>
      </c>
      <c r="G1500" s="218" t="s">
        <v>168</v>
      </c>
      <c r="H1500" s="219">
        <v>7.9749999999999996</v>
      </c>
      <c r="I1500" s="220"/>
      <c r="J1500" s="221">
        <f>ROUND(I1500*H1500,2)</f>
        <v>0</v>
      </c>
      <c r="K1500" s="222"/>
      <c r="L1500" s="44"/>
      <c r="M1500" s="223" t="s">
        <v>1</v>
      </c>
      <c r="N1500" s="224" t="s">
        <v>39</v>
      </c>
      <c r="O1500" s="91"/>
      <c r="P1500" s="225">
        <f>O1500*H1500</f>
        <v>0</v>
      </c>
      <c r="Q1500" s="225">
        <v>0</v>
      </c>
      <c r="R1500" s="225">
        <f>Q1500*H1500</f>
        <v>0</v>
      </c>
      <c r="S1500" s="225">
        <v>0</v>
      </c>
      <c r="T1500" s="226">
        <f>S1500*H1500</f>
        <v>0</v>
      </c>
      <c r="U1500" s="38"/>
      <c r="V1500" s="38"/>
      <c r="W1500" s="38"/>
      <c r="X1500" s="38"/>
      <c r="Y1500" s="38"/>
      <c r="Z1500" s="38"/>
      <c r="AA1500" s="38"/>
      <c r="AB1500" s="38"/>
      <c r="AC1500" s="38"/>
      <c r="AD1500" s="38"/>
      <c r="AE1500" s="38"/>
      <c r="AR1500" s="227" t="s">
        <v>265</v>
      </c>
      <c r="AT1500" s="227" t="s">
        <v>144</v>
      </c>
      <c r="AU1500" s="227" t="s">
        <v>149</v>
      </c>
      <c r="AY1500" s="17" t="s">
        <v>141</v>
      </c>
      <c r="BE1500" s="228">
        <f>IF(N1500="základní",J1500,0)</f>
        <v>0</v>
      </c>
      <c r="BF1500" s="228">
        <f>IF(N1500="snížená",J1500,0)</f>
        <v>0</v>
      </c>
      <c r="BG1500" s="228">
        <f>IF(N1500="zákl. přenesená",J1500,0)</f>
        <v>0</v>
      </c>
      <c r="BH1500" s="228">
        <f>IF(N1500="sníž. přenesená",J1500,0)</f>
        <v>0</v>
      </c>
      <c r="BI1500" s="228">
        <f>IF(N1500="nulová",J1500,0)</f>
        <v>0</v>
      </c>
      <c r="BJ1500" s="17" t="s">
        <v>149</v>
      </c>
      <c r="BK1500" s="228">
        <f>ROUND(I1500*H1500,2)</f>
        <v>0</v>
      </c>
      <c r="BL1500" s="17" t="s">
        <v>265</v>
      </c>
      <c r="BM1500" s="227" t="s">
        <v>1858</v>
      </c>
    </row>
    <row r="1501" s="13" customFormat="1">
      <c r="A1501" s="13"/>
      <c r="B1501" s="229"/>
      <c r="C1501" s="230"/>
      <c r="D1501" s="231" t="s">
        <v>151</v>
      </c>
      <c r="E1501" s="232" t="s">
        <v>1</v>
      </c>
      <c r="F1501" s="233" t="s">
        <v>1859</v>
      </c>
      <c r="G1501" s="230"/>
      <c r="H1501" s="232" t="s">
        <v>1</v>
      </c>
      <c r="I1501" s="234"/>
      <c r="J1501" s="230"/>
      <c r="K1501" s="230"/>
      <c r="L1501" s="235"/>
      <c r="M1501" s="236"/>
      <c r="N1501" s="237"/>
      <c r="O1501" s="237"/>
      <c r="P1501" s="237"/>
      <c r="Q1501" s="237"/>
      <c r="R1501" s="237"/>
      <c r="S1501" s="237"/>
      <c r="T1501" s="238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239" t="s">
        <v>151</v>
      </c>
      <c r="AU1501" s="239" t="s">
        <v>149</v>
      </c>
      <c r="AV1501" s="13" t="s">
        <v>81</v>
      </c>
      <c r="AW1501" s="13" t="s">
        <v>30</v>
      </c>
      <c r="AX1501" s="13" t="s">
        <v>73</v>
      </c>
      <c r="AY1501" s="239" t="s">
        <v>141</v>
      </c>
    </row>
    <row r="1502" s="14" customFormat="1">
      <c r="A1502" s="14"/>
      <c r="B1502" s="240"/>
      <c r="C1502" s="241"/>
      <c r="D1502" s="231" t="s">
        <v>151</v>
      </c>
      <c r="E1502" s="242" t="s">
        <v>1</v>
      </c>
      <c r="F1502" s="243" t="s">
        <v>1860</v>
      </c>
      <c r="G1502" s="241"/>
      <c r="H1502" s="244">
        <v>7.9749999999999996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151</v>
      </c>
      <c r="AU1502" s="250" t="s">
        <v>149</v>
      </c>
      <c r="AV1502" s="14" t="s">
        <v>149</v>
      </c>
      <c r="AW1502" s="14" t="s">
        <v>30</v>
      </c>
      <c r="AX1502" s="14" t="s">
        <v>81</v>
      </c>
      <c r="AY1502" s="250" t="s">
        <v>141</v>
      </c>
    </row>
    <row r="1503" s="2" customFormat="1" ht="16.5" customHeight="1">
      <c r="A1503" s="38"/>
      <c r="B1503" s="39"/>
      <c r="C1503" s="215" t="s">
        <v>1861</v>
      </c>
      <c r="D1503" s="215" t="s">
        <v>144</v>
      </c>
      <c r="E1503" s="216" t="s">
        <v>1862</v>
      </c>
      <c r="F1503" s="217" t="s">
        <v>1863</v>
      </c>
      <c r="G1503" s="218" t="s">
        <v>177</v>
      </c>
      <c r="H1503" s="219">
        <v>25.030000000000001</v>
      </c>
      <c r="I1503" s="220"/>
      <c r="J1503" s="221">
        <f>ROUND(I1503*H1503,2)</f>
        <v>0</v>
      </c>
      <c r="K1503" s="222"/>
      <c r="L1503" s="44"/>
      <c r="M1503" s="223" t="s">
        <v>1</v>
      </c>
      <c r="N1503" s="224" t="s">
        <v>39</v>
      </c>
      <c r="O1503" s="91"/>
      <c r="P1503" s="225">
        <f>O1503*H1503</f>
        <v>0</v>
      </c>
      <c r="Q1503" s="225">
        <v>9.0000000000000006E-05</v>
      </c>
      <c r="R1503" s="225">
        <f>Q1503*H1503</f>
        <v>0.0022527000000000003</v>
      </c>
      <c r="S1503" s="225">
        <v>0</v>
      </c>
      <c r="T1503" s="226">
        <f>S1503*H1503</f>
        <v>0</v>
      </c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R1503" s="227" t="s">
        <v>265</v>
      </c>
      <c r="AT1503" s="227" t="s">
        <v>144</v>
      </c>
      <c r="AU1503" s="227" t="s">
        <v>149</v>
      </c>
      <c r="AY1503" s="17" t="s">
        <v>141</v>
      </c>
      <c r="BE1503" s="228">
        <f>IF(N1503="základní",J1503,0)</f>
        <v>0</v>
      </c>
      <c r="BF1503" s="228">
        <f>IF(N1503="snížená",J1503,0)</f>
        <v>0</v>
      </c>
      <c r="BG1503" s="228">
        <f>IF(N1503="zákl. přenesená",J1503,0)</f>
        <v>0</v>
      </c>
      <c r="BH1503" s="228">
        <f>IF(N1503="sníž. přenesená",J1503,0)</f>
        <v>0</v>
      </c>
      <c r="BI1503" s="228">
        <f>IF(N1503="nulová",J1503,0)</f>
        <v>0</v>
      </c>
      <c r="BJ1503" s="17" t="s">
        <v>149</v>
      </c>
      <c r="BK1503" s="228">
        <f>ROUND(I1503*H1503,2)</f>
        <v>0</v>
      </c>
      <c r="BL1503" s="17" t="s">
        <v>265</v>
      </c>
      <c r="BM1503" s="227" t="s">
        <v>1864</v>
      </c>
    </row>
    <row r="1504" s="13" customFormat="1">
      <c r="A1504" s="13"/>
      <c r="B1504" s="229"/>
      <c r="C1504" s="230"/>
      <c r="D1504" s="231" t="s">
        <v>151</v>
      </c>
      <c r="E1504" s="232" t="s">
        <v>1</v>
      </c>
      <c r="F1504" s="233" t="s">
        <v>225</v>
      </c>
      <c r="G1504" s="230"/>
      <c r="H1504" s="232" t="s">
        <v>1</v>
      </c>
      <c r="I1504" s="234"/>
      <c r="J1504" s="230"/>
      <c r="K1504" s="230"/>
      <c r="L1504" s="235"/>
      <c r="M1504" s="236"/>
      <c r="N1504" s="237"/>
      <c r="O1504" s="237"/>
      <c r="P1504" s="237"/>
      <c r="Q1504" s="237"/>
      <c r="R1504" s="237"/>
      <c r="S1504" s="237"/>
      <c r="T1504" s="238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9" t="s">
        <v>151</v>
      </c>
      <c r="AU1504" s="239" t="s">
        <v>149</v>
      </c>
      <c r="AV1504" s="13" t="s">
        <v>81</v>
      </c>
      <c r="AW1504" s="13" t="s">
        <v>30</v>
      </c>
      <c r="AX1504" s="13" t="s">
        <v>73</v>
      </c>
      <c r="AY1504" s="239" t="s">
        <v>141</v>
      </c>
    </row>
    <row r="1505" s="14" customFormat="1">
      <c r="A1505" s="14"/>
      <c r="B1505" s="240"/>
      <c r="C1505" s="241"/>
      <c r="D1505" s="231" t="s">
        <v>151</v>
      </c>
      <c r="E1505" s="242" t="s">
        <v>1</v>
      </c>
      <c r="F1505" s="243" t="s">
        <v>1865</v>
      </c>
      <c r="G1505" s="241"/>
      <c r="H1505" s="244">
        <v>10.16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151</v>
      </c>
      <c r="AU1505" s="250" t="s">
        <v>149</v>
      </c>
      <c r="AV1505" s="14" t="s">
        <v>149</v>
      </c>
      <c r="AW1505" s="14" t="s">
        <v>30</v>
      </c>
      <c r="AX1505" s="14" t="s">
        <v>73</v>
      </c>
      <c r="AY1505" s="250" t="s">
        <v>141</v>
      </c>
    </row>
    <row r="1506" s="13" customFormat="1">
      <c r="A1506" s="13"/>
      <c r="B1506" s="229"/>
      <c r="C1506" s="230"/>
      <c r="D1506" s="231" t="s">
        <v>151</v>
      </c>
      <c r="E1506" s="232" t="s">
        <v>1</v>
      </c>
      <c r="F1506" s="233" t="s">
        <v>235</v>
      </c>
      <c r="G1506" s="230"/>
      <c r="H1506" s="232" t="s">
        <v>1</v>
      </c>
      <c r="I1506" s="234"/>
      <c r="J1506" s="230"/>
      <c r="K1506" s="230"/>
      <c r="L1506" s="235"/>
      <c r="M1506" s="236"/>
      <c r="N1506" s="237"/>
      <c r="O1506" s="237"/>
      <c r="P1506" s="237"/>
      <c r="Q1506" s="237"/>
      <c r="R1506" s="237"/>
      <c r="S1506" s="237"/>
      <c r="T1506" s="23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9" t="s">
        <v>151</v>
      </c>
      <c r="AU1506" s="239" t="s">
        <v>149</v>
      </c>
      <c r="AV1506" s="13" t="s">
        <v>81</v>
      </c>
      <c r="AW1506" s="13" t="s">
        <v>30</v>
      </c>
      <c r="AX1506" s="13" t="s">
        <v>73</v>
      </c>
      <c r="AY1506" s="239" t="s">
        <v>141</v>
      </c>
    </row>
    <row r="1507" s="14" customFormat="1">
      <c r="A1507" s="14"/>
      <c r="B1507" s="240"/>
      <c r="C1507" s="241"/>
      <c r="D1507" s="231" t="s">
        <v>151</v>
      </c>
      <c r="E1507" s="242" t="s">
        <v>1</v>
      </c>
      <c r="F1507" s="243" t="s">
        <v>1678</v>
      </c>
      <c r="G1507" s="241"/>
      <c r="H1507" s="244">
        <v>14.869999999999999</v>
      </c>
      <c r="I1507" s="245"/>
      <c r="J1507" s="241"/>
      <c r="K1507" s="241"/>
      <c r="L1507" s="246"/>
      <c r="M1507" s="247"/>
      <c r="N1507" s="248"/>
      <c r="O1507" s="248"/>
      <c r="P1507" s="248"/>
      <c r="Q1507" s="248"/>
      <c r="R1507" s="248"/>
      <c r="S1507" s="248"/>
      <c r="T1507" s="249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50" t="s">
        <v>151</v>
      </c>
      <c r="AU1507" s="250" t="s">
        <v>149</v>
      </c>
      <c r="AV1507" s="14" t="s">
        <v>149</v>
      </c>
      <c r="AW1507" s="14" t="s">
        <v>30</v>
      </c>
      <c r="AX1507" s="14" t="s">
        <v>73</v>
      </c>
      <c r="AY1507" s="250" t="s">
        <v>141</v>
      </c>
    </row>
    <row r="1508" s="15" customFormat="1">
      <c r="A1508" s="15"/>
      <c r="B1508" s="262"/>
      <c r="C1508" s="263"/>
      <c r="D1508" s="231" t="s">
        <v>151</v>
      </c>
      <c r="E1508" s="264" t="s">
        <v>1</v>
      </c>
      <c r="F1508" s="265" t="s">
        <v>173</v>
      </c>
      <c r="G1508" s="263"/>
      <c r="H1508" s="266">
        <v>25.030000000000001</v>
      </c>
      <c r="I1508" s="267"/>
      <c r="J1508" s="263"/>
      <c r="K1508" s="263"/>
      <c r="L1508" s="268"/>
      <c r="M1508" s="269"/>
      <c r="N1508" s="270"/>
      <c r="O1508" s="270"/>
      <c r="P1508" s="270"/>
      <c r="Q1508" s="270"/>
      <c r="R1508" s="270"/>
      <c r="S1508" s="270"/>
      <c r="T1508" s="271"/>
      <c r="U1508" s="15"/>
      <c r="V1508" s="15"/>
      <c r="W1508" s="15"/>
      <c r="X1508" s="15"/>
      <c r="Y1508" s="15"/>
      <c r="Z1508" s="15"/>
      <c r="AA1508" s="15"/>
      <c r="AB1508" s="15"/>
      <c r="AC1508" s="15"/>
      <c r="AD1508" s="15"/>
      <c r="AE1508" s="15"/>
      <c r="AT1508" s="272" t="s">
        <v>151</v>
      </c>
      <c r="AU1508" s="272" t="s">
        <v>149</v>
      </c>
      <c r="AV1508" s="15" t="s">
        <v>148</v>
      </c>
      <c r="AW1508" s="15" t="s">
        <v>30</v>
      </c>
      <c r="AX1508" s="15" t="s">
        <v>81</v>
      </c>
      <c r="AY1508" s="272" t="s">
        <v>141</v>
      </c>
    </row>
    <row r="1509" s="2" customFormat="1" ht="24.15" customHeight="1">
      <c r="A1509" s="38"/>
      <c r="B1509" s="39"/>
      <c r="C1509" s="215" t="s">
        <v>1866</v>
      </c>
      <c r="D1509" s="215" t="s">
        <v>144</v>
      </c>
      <c r="E1509" s="216" t="s">
        <v>1867</v>
      </c>
      <c r="F1509" s="217" t="s">
        <v>1868</v>
      </c>
      <c r="G1509" s="218" t="s">
        <v>147</v>
      </c>
      <c r="H1509" s="219">
        <v>0.29199999999999998</v>
      </c>
      <c r="I1509" s="220"/>
      <c r="J1509" s="221">
        <f>ROUND(I1509*H1509,2)</f>
        <v>0</v>
      </c>
      <c r="K1509" s="222"/>
      <c r="L1509" s="44"/>
      <c r="M1509" s="223" t="s">
        <v>1</v>
      </c>
      <c r="N1509" s="224" t="s">
        <v>39</v>
      </c>
      <c r="O1509" s="91"/>
      <c r="P1509" s="225">
        <f>O1509*H1509</f>
        <v>0</v>
      </c>
      <c r="Q1509" s="225">
        <v>0</v>
      </c>
      <c r="R1509" s="225">
        <f>Q1509*H1509</f>
        <v>0</v>
      </c>
      <c r="S1509" s="225">
        <v>0</v>
      </c>
      <c r="T1509" s="226">
        <f>S1509*H1509</f>
        <v>0</v>
      </c>
      <c r="U1509" s="38"/>
      <c r="V1509" s="38"/>
      <c r="W1509" s="38"/>
      <c r="X1509" s="38"/>
      <c r="Y1509" s="38"/>
      <c r="Z1509" s="38"/>
      <c r="AA1509" s="38"/>
      <c r="AB1509" s="38"/>
      <c r="AC1509" s="38"/>
      <c r="AD1509" s="38"/>
      <c r="AE1509" s="38"/>
      <c r="AR1509" s="227" t="s">
        <v>265</v>
      </c>
      <c r="AT1509" s="227" t="s">
        <v>144</v>
      </c>
      <c r="AU1509" s="227" t="s">
        <v>149</v>
      </c>
      <c r="AY1509" s="17" t="s">
        <v>141</v>
      </c>
      <c r="BE1509" s="228">
        <f>IF(N1509="základní",J1509,0)</f>
        <v>0</v>
      </c>
      <c r="BF1509" s="228">
        <f>IF(N1509="snížená",J1509,0)</f>
        <v>0</v>
      </c>
      <c r="BG1509" s="228">
        <f>IF(N1509="zákl. přenesená",J1509,0)</f>
        <v>0</v>
      </c>
      <c r="BH1509" s="228">
        <f>IF(N1509="sníž. přenesená",J1509,0)</f>
        <v>0</v>
      </c>
      <c r="BI1509" s="228">
        <f>IF(N1509="nulová",J1509,0)</f>
        <v>0</v>
      </c>
      <c r="BJ1509" s="17" t="s">
        <v>149</v>
      </c>
      <c r="BK1509" s="228">
        <f>ROUND(I1509*H1509,2)</f>
        <v>0</v>
      </c>
      <c r="BL1509" s="17" t="s">
        <v>265</v>
      </c>
      <c r="BM1509" s="227" t="s">
        <v>1869</v>
      </c>
    </row>
    <row r="1510" s="2" customFormat="1" ht="33" customHeight="1">
      <c r="A1510" s="38"/>
      <c r="B1510" s="39"/>
      <c r="C1510" s="215" t="s">
        <v>1870</v>
      </c>
      <c r="D1510" s="215" t="s">
        <v>144</v>
      </c>
      <c r="E1510" s="216" t="s">
        <v>1871</v>
      </c>
      <c r="F1510" s="217" t="s">
        <v>1872</v>
      </c>
      <c r="G1510" s="218" t="s">
        <v>147</v>
      </c>
      <c r="H1510" s="219">
        <v>0.58399999999999996</v>
      </c>
      <c r="I1510" s="220"/>
      <c r="J1510" s="221">
        <f>ROUND(I1510*H1510,2)</f>
        <v>0</v>
      </c>
      <c r="K1510" s="222"/>
      <c r="L1510" s="44"/>
      <c r="M1510" s="223" t="s">
        <v>1</v>
      </c>
      <c r="N1510" s="224" t="s">
        <v>39</v>
      </c>
      <c r="O1510" s="91"/>
      <c r="P1510" s="225">
        <f>O1510*H1510</f>
        <v>0</v>
      </c>
      <c r="Q1510" s="225">
        <v>0</v>
      </c>
      <c r="R1510" s="225">
        <f>Q1510*H1510</f>
        <v>0</v>
      </c>
      <c r="S1510" s="225">
        <v>0</v>
      </c>
      <c r="T1510" s="226">
        <f>S1510*H1510</f>
        <v>0</v>
      </c>
      <c r="U1510" s="38"/>
      <c r="V1510" s="38"/>
      <c r="W1510" s="38"/>
      <c r="X1510" s="38"/>
      <c r="Y1510" s="38"/>
      <c r="Z1510" s="38"/>
      <c r="AA1510" s="38"/>
      <c r="AB1510" s="38"/>
      <c r="AC1510" s="38"/>
      <c r="AD1510" s="38"/>
      <c r="AE1510" s="38"/>
      <c r="AR1510" s="227" t="s">
        <v>265</v>
      </c>
      <c r="AT1510" s="227" t="s">
        <v>144</v>
      </c>
      <c r="AU1510" s="227" t="s">
        <v>149</v>
      </c>
      <c r="AY1510" s="17" t="s">
        <v>141</v>
      </c>
      <c r="BE1510" s="228">
        <f>IF(N1510="základní",J1510,0)</f>
        <v>0</v>
      </c>
      <c r="BF1510" s="228">
        <f>IF(N1510="snížená",J1510,0)</f>
        <v>0</v>
      </c>
      <c r="BG1510" s="228">
        <f>IF(N1510="zákl. přenesená",J1510,0)</f>
        <v>0</v>
      </c>
      <c r="BH1510" s="228">
        <f>IF(N1510="sníž. přenesená",J1510,0)</f>
        <v>0</v>
      </c>
      <c r="BI1510" s="228">
        <f>IF(N1510="nulová",J1510,0)</f>
        <v>0</v>
      </c>
      <c r="BJ1510" s="17" t="s">
        <v>149</v>
      </c>
      <c r="BK1510" s="228">
        <f>ROUND(I1510*H1510,2)</f>
        <v>0</v>
      </c>
      <c r="BL1510" s="17" t="s">
        <v>265</v>
      </c>
      <c r="BM1510" s="227" t="s">
        <v>1873</v>
      </c>
    </row>
    <row r="1511" s="14" customFormat="1">
      <c r="A1511" s="14"/>
      <c r="B1511" s="240"/>
      <c r="C1511" s="241"/>
      <c r="D1511" s="231" t="s">
        <v>151</v>
      </c>
      <c r="E1511" s="241"/>
      <c r="F1511" s="243" t="s">
        <v>1874</v>
      </c>
      <c r="G1511" s="241"/>
      <c r="H1511" s="244">
        <v>0.58399999999999996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151</v>
      </c>
      <c r="AU1511" s="250" t="s">
        <v>149</v>
      </c>
      <c r="AV1511" s="14" t="s">
        <v>149</v>
      </c>
      <c r="AW1511" s="14" t="s">
        <v>4</v>
      </c>
      <c r="AX1511" s="14" t="s">
        <v>81</v>
      </c>
      <c r="AY1511" s="250" t="s">
        <v>141</v>
      </c>
    </row>
    <row r="1512" s="12" customFormat="1" ht="22.8" customHeight="1">
      <c r="A1512" s="12"/>
      <c r="B1512" s="199"/>
      <c r="C1512" s="200"/>
      <c r="D1512" s="201" t="s">
        <v>72</v>
      </c>
      <c r="E1512" s="213" t="s">
        <v>1875</v>
      </c>
      <c r="F1512" s="213" t="s">
        <v>1876</v>
      </c>
      <c r="G1512" s="200"/>
      <c r="H1512" s="200"/>
      <c r="I1512" s="203"/>
      <c r="J1512" s="214">
        <f>BK1512</f>
        <v>0</v>
      </c>
      <c r="K1512" s="200"/>
      <c r="L1512" s="205"/>
      <c r="M1512" s="206"/>
      <c r="N1512" s="207"/>
      <c r="O1512" s="207"/>
      <c r="P1512" s="208">
        <f>SUM(P1513:P1588)</f>
        <v>0</v>
      </c>
      <c r="Q1512" s="207"/>
      <c r="R1512" s="208">
        <f>SUM(R1513:R1588)</f>
        <v>0.74277605999999996</v>
      </c>
      <c r="S1512" s="207"/>
      <c r="T1512" s="209">
        <f>SUM(T1513:T1588)</f>
        <v>0.00072000000000000005</v>
      </c>
      <c r="U1512" s="12"/>
      <c r="V1512" s="12"/>
      <c r="W1512" s="12"/>
      <c r="X1512" s="12"/>
      <c r="Y1512" s="12"/>
      <c r="Z1512" s="12"/>
      <c r="AA1512" s="12"/>
      <c r="AB1512" s="12"/>
      <c r="AC1512" s="12"/>
      <c r="AD1512" s="12"/>
      <c r="AE1512" s="12"/>
      <c r="AR1512" s="210" t="s">
        <v>149</v>
      </c>
      <c r="AT1512" s="211" t="s">
        <v>72</v>
      </c>
      <c r="AU1512" s="211" t="s">
        <v>81</v>
      </c>
      <c r="AY1512" s="210" t="s">
        <v>141</v>
      </c>
      <c r="BK1512" s="212">
        <f>SUM(BK1513:BK1588)</f>
        <v>0</v>
      </c>
    </row>
    <row r="1513" s="2" customFormat="1" ht="16.5" customHeight="1">
      <c r="A1513" s="38"/>
      <c r="B1513" s="39"/>
      <c r="C1513" s="215" t="s">
        <v>1877</v>
      </c>
      <c r="D1513" s="215" t="s">
        <v>144</v>
      </c>
      <c r="E1513" s="216" t="s">
        <v>1878</v>
      </c>
      <c r="F1513" s="217" t="s">
        <v>1879</v>
      </c>
      <c r="G1513" s="218" t="s">
        <v>168</v>
      </c>
      <c r="H1513" s="219">
        <v>21.244</v>
      </c>
      <c r="I1513" s="220"/>
      <c r="J1513" s="221">
        <f>ROUND(I1513*H1513,2)</f>
        <v>0</v>
      </c>
      <c r="K1513" s="222"/>
      <c r="L1513" s="44"/>
      <c r="M1513" s="223" t="s">
        <v>1</v>
      </c>
      <c r="N1513" s="224" t="s">
        <v>39</v>
      </c>
      <c r="O1513" s="91"/>
      <c r="P1513" s="225">
        <f>O1513*H1513</f>
        <v>0</v>
      </c>
      <c r="Q1513" s="225">
        <v>0</v>
      </c>
      <c r="R1513" s="225">
        <f>Q1513*H1513</f>
        <v>0</v>
      </c>
      <c r="S1513" s="225">
        <v>0</v>
      </c>
      <c r="T1513" s="226">
        <f>S1513*H1513</f>
        <v>0</v>
      </c>
      <c r="U1513" s="38"/>
      <c r="V1513" s="38"/>
      <c r="W1513" s="38"/>
      <c r="X1513" s="38"/>
      <c r="Y1513" s="38"/>
      <c r="Z1513" s="38"/>
      <c r="AA1513" s="38"/>
      <c r="AB1513" s="38"/>
      <c r="AC1513" s="38"/>
      <c r="AD1513" s="38"/>
      <c r="AE1513" s="38"/>
      <c r="AR1513" s="227" t="s">
        <v>265</v>
      </c>
      <c r="AT1513" s="227" t="s">
        <v>144</v>
      </c>
      <c r="AU1513" s="227" t="s">
        <v>149</v>
      </c>
      <c r="AY1513" s="17" t="s">
        <v>141</v>
      </c>
      <c r="BE1513" s="228">
        <f>IF(N1513="základní",J1513,0)</f>
        <v>0</v>
      </c>
      <c r="BF1513" s="228">
        <f>IF(N1513="snížená",J1513,0)</f>
        <v>0</v>
      </c>
      <c r="BG1513" s="228">
        <f>IF(N1513="zákl. přenesená",J1513,0)</f>
        <v>0</v>
      </c>
      <c r="BH1513" s="228">
        <f>IF(N1513="sníž. přenesená",J1513,0)</f>
        <v>0</v>
      </c>
      <c r="BI1513" s="228">
        <f>IF(N1513="nulová",J1513,0)</f>
        <v>0</v>
      </c>
      <c r="BJ1513" s="17" t="s">
        <v>149</v>
      </c>
      <c r="BK1513" s="228">
        <f>ROUND(I1513*H1513,2)</f>
        <v>0</v>
      </c>
      <c r="BL1513" s="17" t="s">
        <v>265</v>
      </c>
      <c r="BM1513" s="227" t="s">
        <v>1880</v>
      </c>
    </row>
    <row r="1514" s="13" customFormat="1">
      <c r="A1514" s="13"/>
      <c r="B1514" s="229"/>
      <c r="C1514" s="230"/>
      <c r="D1514" s="231" t="s">
        <v>151</v>
      </c>
      <c r="E1514" s="232" t="s">
        <v>1</v>
      </c>
      <c r="F1514" s="233" t="s">
        <v>1881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151</v>
      </c>
      <c r="AU1514" s="239" t="s">
        <v>149</v>
      </c>
      <c r="AV1514" s="13" t="s">
        <v>81</v>
      </c>
      <c r="AW1514" s="13" t="s">
        <v>30</v>
      </c>
      <c r="AX1514" s="13" t="s">
        <v>73</v>
      </c>
      <c r="AY1514" s="239" t="s">
        <v>141</v>
      </c>
    </row>
    <row r="1515" s="14" customFormat="1">
      <c r="A1515" s="14"/>
      <c r="B1515" s="240"/>
      <c r="C1515" s="241"/>
      <c r="D1515" s="231" t="s">
        <v>151</v>
      </c>
      <c r="E1515" s="242" t="s">
        <v>1</v>
      </c>
      <c r="F1515" s="243" t="s">
        <v>215</v>
      </c>
      <c r="G1515" s="241"/>
      <c r="H1515" s="244">
        <v>15.784000000000001</v>
      </c>
      <c r="I1515" s="245"/>
      <c r="J1515" s="241"/>
      <c r="K1515" s="241"/>
      <c r="L1515" s="246"/>
      <c r="M1515" s="247"/>
      <c r="N1515" s="248"/>
      <c r="O1515" s="248"/>
      <c r="P1515" s="248"/>
      <c r="Q1515" s="248"/>
      <c r="R1515" s="248"/>
      <c r="S1515" s="248"/>
      <c r="T1515" s="249"/>
      <c r="U1515" s="14"/>
      <c r="V1515" s="14"/>
      <c r="W1515" s="14"/>
      <c r="X1515" s="14"/>
      <c r="Y1515" s="14"/>
      <c r="Z1515" s="14"/>
      <c r="AA1515" s="14"/>
      <c r="AB1515" s="14"/>
      <c r="AC1515" s="14"/>
      <c r="AD1515" s="14"/>
      <c r="AE1515" s="14"/>
      <c r="AT1515" s="250" t="s">
        <v>151</v>
      </c>
      <c r="AU1515" s="250" t="s">
        <v>149</v>
      </c>
      <c r="AV1515" s="14" t="s">
        <v>149</v>
      </c>
      <c r="AW1515" s="14" t="s">
        <v>30</v>
      </c>
      <c r="AX1515" s="14" t="s">
        <v>73</v>
      </c>
      <c r="AY1515" s="250" t="s">
        <v>141</v>
      </c>
    </row>
    <row r="1516" s="13" customFormat="1">
      <c r="A1516" s="13"/>
      <c r="B1516" s="229"/>
      <c r="C1516" s="230"/>
      <c r="D1516" s="231" t="s">
        <v>151</v>
      </c>
      <c r="E1516" s="232" t="s">
        <v>1</v>
      </c>
      <c r="F1516" s="233" t="s">
        <v>427</v>
      </c>
      <c r="G1516" s="230"/>
      <c r="H1516" s="232" t="s">
        <v>1</v>
      </c>
      <c r="I1516" s="234"/>
      <c r="J1516" s="230"/>
      <c r="K1516" s="230"/>
      <c r="L1516" s="235"/>
      <c r="M1516" s="236"/>
      <c r="N1516" s="237"/>
      <c r="O1516" s="237"/>
      <c r="P1516" s="237"/>
      <c r="Q1516" s="237"/>
      <c r="R1516" s="237"/>
      <c r="S1516" s="237"/>
      <c r="T1516" s="238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239" t="s">
        <v>151</v>
      </c>
      <c r="AU1516" s="239" t="s">
        <v>149</v>
      </c>
      <c r="AV1516" s="13" t="s">
        <v>81</v>
      </c>
      <c r="AW1516" s="13" t="s">
        <v>30</v>
      </c>
      <c r="AX1516" s="13" t="s">
        <v>73</v>
      </c>
      <c r="AY1516" s="239" t="s">
        <v>141</v>
      </c>
    </row>
    <row r="1517" s="14" customFormat="1">
      <c r="A1517" s="14"/>
      <c r="B1517" s="240"/>
      <c r="C1517" s="241"/>
      <c r="D1517" s="231" t="s">
        <v>151</v>
      </c>
      <c r="E1517" s="242" t="s">
        <v>1</v>
      </c>
      <c r="F1517" s="243" t="s">
        <v>217</v>
      </c>
      <c r="G1517" s="241"/>
      <c r="H1517" s="244">
        <v>5.46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4"/>
      <c r="V1517" s="14"/>
      <c r="W1517" s="14"/>
      <c r="X1517" s="14"/>
      <c r="Y1517" s="14"/>
      <c r="Z1517" s="14"/>
      <c r="AA1517" s="14"/>
      <c r="AB1517" s="14"/>
      <c r="AC1517" s="14"/>
      <c r="AD1517" s="14"/>
      <c r="AE1517" s="14"/>
      <c r="AT1517" s="250" t="s">
        <v>151</v>
      </c>
      <c r="AU1517" s="250" t="s">
        <v>149</v>
      </c>
      <c r="AV1517" s="14" t="s">
        <v>149</v>
      </c>
      <c r="AW1517" s="14" t="s">
        <v>30</v>
      </c>
      <c r="AX1517" s="14" t="s">
        <v>73</v>
      </c>
      <c r="AY1517" s="250" t="s">
        <v>141</v>
      </c>
    </row>
    <row r="1518" s="15" customFormat="1">
      <c r="A1518" s="15"/>
      <c r="B1518" s="262"/>
      <c r="C1518" s="263"/>
      <c r="D1518" s="231" t="s">
        <v>151</v>
      </c>
      <c r="E1518" s="264" t="s">
        <v>1</v>
      </c>
      <c r="F1518" s="265" t="s">
        <v>173</v>
      </c>
      <c r="G1518" s="263"/>
      <c r="H1518" s="266">
        <v>21.244</v>
      </c>
      <c r="I1518" s="267"/>
      <c r="J1518" s="263"/>
      <c r="K1518" s="263"/>
      <c r="L1518" s="268"/>
      <c r="M1518" s="269"/>
      <c r="N1518" s="270"/>
      <c r="O1518" s="270"/>
      <c r="P1518" s="270"/>
      <c r="Q1518" s="270"/>
      <c r="R1518" s="270"/>
      <c r="S1518" s="270"/>
      <c r="T1518" s="271"/>
      <c r="U1518" s="15"/>
      <c r="V1518" s="15"/>
      <c r="W1518" s="15"/>
      <c r="X1518" s="15"/>
      <c r="Y1518" s="15"/>
      <c r="Z1518" s="15"/>
      <c r="AA1518" s="15"/>
      <c r="AB1518" s="15"/>
      <c r="AC1518" s="15"/>
      <c r="AD1518" s="15"/>
      <c r="AE1518" s="15"/>
      <c r="AT1518" s="272" t="s">
        <v>151</v>
      </c>
      <c r="AU1518" s="272" t="s">
        <v>149</v>
      </c>
      <c r="AV1518" s="15" t="s">
        <v>148</v>
      </c>
      <c r="AW1518" s="15" t="s">
        <v>30</v>
      </c>
      <c r="AX1518" s="15" t="s">
        <v>81</v>
      </c>
      <c r="AY1518" s="272" t="s">
        <v>141</v>
      </c>
    </row>
    <row r="1519" s="2" customFormat="1" ht="16.5" customHeight="1">
      <c r="A1519" s="38"/>
      <c r="B1519" s="39"/>
      <c r="C1519" s="215" t="s">
        <v>1882</v>
      </c>
      <c r="D1519" s="215" t="s">
        <v>144</v>
      </c>
      <c r="E1519" s="216" t="s">
        <v>1883</v>
      </c>
      <c r="F1519" s="217" t="s">
        <v>1884</v>
      </c>
      <c r="G1519" s="218" t="s">
        <v>168</v>
      </c>
      <c r="H1519" s="219">
        <v>21.244</v>
      </c>
      <c r="I1519" s="220"/>
      <c r="J1519" s="221">
        <f>ROUND(I1519*H1519,2)</f>
        <v>0</v>
      </c>
      <c r="K1519" s="222"/>
      <c r="L1519" s="44"/>
      <c r="M1519" s="223" t="s">
        <v>1</v>
      </c>
      <c r="N1519" s="224" t="s">
        <v>39</v>
      </c>
      <c r="O1519" s="91"/>
      <c r="P1519" s="225">
        <f>O1519*H1519</f>
        <v>0</v>
      </c>
      <c r="Q1519" s="225">
        <v>0.00029999999999999997</v>
      </c>
      <c r="R1519" s="225">
        <f>Q1519*H1519</f>
        <v>0.006373199999999999</v>
      </c>
      <c r="S1519" s="225">
        <v>0</v>
      </c>
      <c r="T1519" s="226">
        <f>S1519*H1519</f>
        <v>0</v>
      </c>
      <c r="U1519" s="38"/>
      <c r="V1519" s="38"/>
      <c r="W1519" s="38"/>
      <c r="X1519" s="38"/>
      <c r="Y1519" s="38"/>
      <c r="Z1519" s="38"/>
      <c r="AA1519" s="38"/>
      <c r="AB1519" s="38"/>
      <c r="AC1519" s="38"/>
      <c r="AD1519" s="38"/>
      <c r="AE1519" s="38"/>
      <c r="AR1519" s="227" t="s">
        <v>265</v>
      </c>
      <c r="AT1519" s="227" t="s">
        <v>144</v>
      </c>
      <c r="AU1519" s="227" t="s">
        <v>149</v>
      </c>
      <c r="AY1519" s="17" t="s">
        <v>141</v>
      </c>
      <c r="BE1519" s="228">
        <f>IF(N1519="základní",J1519,0)</f>
        <v>0</v>
      </c>
      <c r="BF1519" s="228">
        <f>IF(N1519="snížená",J1519,0)</f>
        <v>0</v>
      </c>
      <c r="BG1519" s="228">
        <f>IF(N1519="zákl. přenesená",J1519,0)</f>
        <v>0</v>
      </c>
      <c r="BH1519" s="228">
        <f>IF(N1519="sníž. přenesená",J1519,0)</f>
        <v>0</v>
      </c>
      <c r="BI1519" s="228">
        <f>IF(N1519="nulová",J1519,0)</f>
        <v>0</v>
      </c>
      <c r="BJ1519" s="17" t="s">
        <v>149</v>
      </c>
      <c r="BK1519" s="228">
        <f>ROUND(I1519*H1519,2)</f>
        <v>0</v>
      </c>
      <c r="BL1519" s="17" t="s">
        <v>265</v>
      </c>
      <c r="BM1519" s="227" t="s">
        <v>1885</v>
      </c>
    </row>
    <row r="1520" s="13" customFormat="1">
      <c r="A1520" s="13"/>
      <c r="B1520" s="229"/>
      <c r="C1520" s="230"/>
      <c r="D1520" s="231" t="s">
        <v>151</v>
      </c>
      <c r="E1520" s="232" t="s">
        <v>1</v>
      </c>
      <c r="F1520" s="233" t="s">
        <v>1881</v>
      </c>
      <c r="G1520" s="230"/>
      <c r="H1520" s="232" t="s">
        <v>1</v>
      </c>
      <c r="I1520" s="234"/>
      <c r="J1520" s="230"/>
      <c r="K1520" s="230"/>
      <c r="L1520" s="235"/>
      <c r="M1520" s="236"/>
      <c r="N1520" s="237"/>
      <c r="O1520" s="237"/>
      <c r="P1520" s="237"/>
      <c r="Q1520" s="237"/>
      <c r="R1520" s="237"/>
      <c r="S1520" s="237"/>
      <c r="T1520" s="238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239" t="s">
        <v>151</v>
      </c>
      <c r="AU1520" s="239" t="s">
        <v>149</v>
      </c>
      <c r="AV1520" s="13" t="s">
        <v>81</v>
      </c>
      <c r="AW1520" s="13" t="s">
        <v>30</v>
      </c>
      <c r="AX1520" s="13" t="s">
        <v>73</v>
      </c>
      <c r="AY1520" s="239" t="s">
        <v>141</v>
      </c>
    </row>
    <row r="1521" s="14" customFormat="1">
      <c r="A1521" s="14"/>
      <c r="B1521" s="240"/>
      <c r="C1521" s="241"/>
      <c r="D1521" s="231" t="s">
        <v>151</v>
      </c>
      <c r="E1521" s="242" t="s">
        <v>1</v>
      </c>
      <c r="F1521" s="243" t="s">
        <v>215</v>
      </c>
      <c r="G1521" s="241"/>
      <c r="H1521" s="244">
        <v>15.784000000000001</v>
      </c>
      <c r="I1521" s="245"/>
      <c r="J1521" s="241"/>
      <c r="K1521" s="241"/>
      <c r="L1521" s="246"/>
      <c r="M1521" s="247"/>
      <c r="N1521" s="248"/>
      <c r="O1521" s="248"/>
      <c r="P1521" s="248"/>
      <c r="Q1521" s="248"/>
      <c r="R1521" s="248"/>
      <c r="S1521" s="248"/>
      <c r="T1521" s="249"/>
      <c r="U1521" s="14"/>
      <c r="V1521" s="14"/>
      <c r="W1521" s="14"/>
      <c r="X1521" s="14"/>
      <c r="Y1521" s="14"/>
      <c r="Z1521" s="14"/>
      <c r="AA1521" s="14"/>
      <c r="AB1521" s="14"/>
      <c r="AC1521" s="14"/>
      <c r="AD1521" s="14"/>
      <c r="AE1521" s="14"/>
      <c r="AT1521" s="250" t="s">
        <v>151</v>
      </c>
      <c r="AU1521" s="250" t="s">
        <v>149</v>
      </c>
      <c r="AV1521" s="14" t="s">
        <v>149</v>
      </c>
      <c r="AW1521" s="14" t="s">
        <v>30</v>
      </c>
      <c r="AX1521" s="14" t="s">
        <v>73</v>
      </c>
      <c r="AY1521" s="250" t="s">
        <v>141</v>
      </c>
    </row>
    <row r="1522" s="13" customFormat="1">
      <c r="A1522" s="13"/>
      <c r="B1522" s="229"/>
      <c r="C1522" s="230"/>
      <c r="D1522" s="231" t="s">
        <v>151</v>
      </c>
      <c r="E1522" s="232" t="s">
        <v>1</v>
      </c>
      <c r="F1522" s="233" t="s">
        <v>427</v>
      </c>
      <c r="G1522" s="230"/>
      <c r="H1522" s="232" t="s">
        <v>1</v>
      </c>
      <c r="I1522" s="234"/>
      <c r="J1522" s="230"/>
      <c r="K1522" s="230"/>
      <c r="L1522" s="235"/>
      <c r="M1522" s="236"/>
      <c r="N1522" s="237"/>
      <c r="O1522" s="237"/>
      <c r="P1522" s="237"/>
      <c r="Q1522" s="237"/>
      <c r="R1522" s="237"/>
      <c r="S1522" s="237"/>
      <c r="T1522" s="238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239" t="s">
        <v>151</v>
      </c>
      <c r="AU1522" s="239" t="s">
        <v>149</v>
      </c>
      <c r="AV1522" s="13" t="s">
        <v>81</v>
      </c>
      <c r="AW1522" s="13" t="s">
        <v>30</v>
      </c>
      <c r="AX1522" s="13" t="s">
        <v>73</v>
      </c>
      <c r="AY1522" s="239" t="s">
        <v>141</v>
      </c>
    </row>
    <row r="1523" s="14" customFormat="1">
      <c r="A1523" s="14"/>
      <c r="B1523" s="240"/>
      <c r="C1523" s="241"/>
      <c r="D1523" s="231" t="s">
        <v>151</v>
      </c>
      <c r="E1523" s="242" t="s">
        <v>1</v>
      </c>
      <c r="F1523" s="243" t="s">
        <v>217</v>
      </c>
      <c r="G1523" s="241"/>
      <c r="H1523" s="244">
        <v>5.46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4"/>
      <c r="V1523" s="14"/>
      <c r="W1523" s="14"/>
      <c r="X1523" s="14"/>
      <c r="Y1523" s="14"/>
      <c r="Z1523" s="14"/>
      <c r="AA1523" s="14"/>
      <c r="AB1523" s="14"/>
      <c r="AC1523" s="14"/>
      <c r="AD1523" s="14"/>
      <c r="AE1523" s="14"/>
      <c r="AT1523" s="250" t="s">
        <v>151</v>
      </c>
      <c r="AU1523" s="250" t="s">
        <v>149</v>
      </c>
      <c r="AV1523" s="14" t="s">
        <v>149</v>
      </c>
      <c r="AW1523" s="14" t="s">
        <v>30</v>
      </c>
      <c r="AX1523" s="14" t="s">
        <v>73</v>
      </c>
      <c r="AY1523" s="250" t="s">
        <v>141</v>
      </c>
    </row>
    <row r="1524" s="15" customFormat="1">
      <c r="A1524" s="15"/>
      <c r="B1524" s="262"/>
      <c r="C1524" s="263"/>
      <c r="D1524" s="231" t="s">
        <v>151</v>
      </c>
      <c r="E1524" s="264" t="s">
        <v>1</v>
      </c>
      <c r="F1524" s="265" t="s">
        <v>173</v>
      </c>
      <c r="G1524" s="263"/>
      <c r="H1524" s="266">
        <v>21.244</v>
      </c>
      <c r="I1524" s="267"/>
      <c r="J1524" s="263"/>
      <c r="K1524" s="263"/>
      <c r="L1524" s="268"/>
      <c r="M1524" s="269"/>
      <c r="N1524" s="270"/>
      <c r="O1524" s="270"/>
      <c r="P1524" s="270"/>
      <c r="Q1524" s="270"/>
      <c r="R1524" s="270"/>
      <c r="S1524" s="270"/>
      <c r="T1524" s="271"/>
      <c r="U1524" s="15"/>
      <c r="V1524" s="15"/>
      <c r="W1524" s="15"/>
      <c r="X1524" s="15"/>
      <c r="Y1524" s="15"/>
      <c r="Z1524" s="15"/>
      <c r="AA1524" s="15"/>
      <c r="AB1524" s="15"/>
      <c r="AC1524" s="15"/>
      <c r="AD1524" s="15"/>
      <c r="AE1524" s="15"/>
      <c r="AT1524" s="272" t="s">
        <v>151</v>
      </c>
      <c r="AU1524" s="272" t="s">
        <v>149</v>
      </c>
      <c r="AV1524" s="15" t="s">
        <v>148</v>
      </c>
      <c r="AW1524" s="15" t="s">
        <v>30</v>
      </c>
      <c r="AX1524" s="15" t="s">
        <v>81</v>
      </c>
      <c r="AY1524" s="272" t="s">
        <v>141</v>
      </c>
    </row>
    <row r="1525" s="2" customFormat="1" ht="24.15" customHeight="1">
      <c r="A1525" s="38"/>
      <c r="B1525" s="39"/>
      <c r="C1525" s="215" t="s">
        <v>1886</v>
      </c>
      <c r="D1525" s="215" t="s">
        <v>144</v>
      </c>
      <c r="E1525" s="216" t="s">
        <v>1887</v>
      </c>
      <c r="F1525" s="217" t="s">
        <v>1888</v>
      </c>
      <c r="G1525" s="218" t="s">
        <v>162</v>
      </c>
      <c r="H1525" s="219">
        <v>2</v>
      </c>
      <c r="I1525" s="220"/>
      <c r="J1525" s="221">
        <f>ROUND(I1525*H1525,2)</f>
        <v>0</v>
      </c>
      <c r="K1525" s="222"/>
      <c r="L1525" s="44"/>
      <c r="M1525" s="223" t="s">
        <v>1</v>
      </c>
      <c r="N1525" s="224" t="s">
        <v>39</v>
      </c>
      <c r="O1525" s="91"/>
      <c r="P1525" s="225">
        <f>O1525*H1525</f>
        <v>0</v>
      </c>
      <c r="Q1525" s="225">
        <v>0.00021000000000000001</v>
      </c>
      <c r="R1525" s="225">
        <f>Q1525*H1525</f>
        <v>0.00042000000000000002</v>
      </c>
      <c r="S1525" s="225">
        <v>0</v>
      </c>
      <c r="T1525" s="226">
        <f>S1525*H1525</f>
        <v>0</v>
      </c>
      <c r="U1525" s="38"/>
      <c r="V1525" s="38"/>
      <c r="W1525" s="38"/>
      <c r="X1525" s="38"/>
      <c r="Y1525" s="38"/>
      <c r="Z1525" s="38"/>
      <c r="AA1525" s="38"/>
      <c r="AB1525" s="38"/>
      <c r="AC1525" s="38"/>
      <c r="AD1525" s="38"/>
      <c r="AE1525" s="38"/>
      <c r="AR1525" s="227" t="s">
        <v>265</v>
      </c>
      <c r="AT1525" s="227" t="s">
        <v>144</v>
      </c>
      <c r="AU1525" s="227" t="s">
        <v>149</v>
      </c>
      <c r="AY1525" s="17" t="s">
        <v>141</v>
      </c>
      <c r="BE1525" s="228">
        <f>IF(N1525="základní",J1525,0)</f>
        <v>0</v>
      </c>
      <c r="BF1525" s="228">
        <f>IF(N1525="snížená",J1525,0)</f>
        <v>0</v>
      </c>
      <c r="BG1525" s="228">
        <f>IF(N1525="zákl. přenesená",J1525,0)</f>
        <v>0</v>
      </c>
      <c r="BH1525" s="228">
        <f>IF(N1525="sníž. přenesená",J1525,0)</f>
        <v>0</v>
      </c>
      <c r="BI1525" s="228">
        <f>IF(N1525="nulová",J1525,0)</f>
        <v>0</v>
      </c>
      <c r="BJ1525" s="17" t="s">
        <v>149</v>
      </c>
      <c r="BK1525" s="228">
        <f>ROUND(I1525*H1525,2)</f>
        <v>0</v>
      </c>
      <c r="BL1525" s="17" t="s">
        <v>265</v>
      </c>
      <c r="BM1525" s="227" t="s">
        <v>1889</v>
      </c>
    </row>
    <row r="1526" s="13" customFormat="1">
      <c r="A1526" s="13"/>
      <c r="B1526" s="229"/>
      <c r="C1526" s="230"/>
      <c r="D1526" s="231" t="s">
        <v>151</v>
      </c>
      <c r="E1526" s="232" t="s">
        <v>1</v>
      </c>
      <c r="F1526" s="233" t="s">
        <v>1890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151</v>
      </c>
      <c r="AU1526" s="239" t="s">
        <v>149</v>
      </c>
      <c r="AV1526" s="13" t="s">
        <v>81</v>
      </c>
      <c r="AW1526" s="13" t="s">
        <v>30</v>
      </c>
      <c r="AX1526" s="13" t="s">
        <v>73</v>
      </c>
      <c r="AY1526" s="239" t="s">
        <v>141</v>
      </c>
    </row>
    <row r="1527" s="14" customFormat="1">
      <c r="A1527" s="14"/>
      <c r="B1527" s="240"/>
      <c r="C1527" s="241"/>
      <c r="D1527" s="231" t="s">
        <v>151</v>
      </c>
      <c r="E1527" s="242" t="s">
        <v>1</v>
      </c>
      <c r="F1527" s="243" t="s">
        <v>149</v>
      </c>
      <c r="G1527" s="241"/>
      <c r="H1527" s="244">
        <v>2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151</v>
      </c>
      <c r="AU1527" s="250" t="s">
        <v>149</v>
      </c>
      <c r="AV1527" s="14" t="s">
        <v>149</v>
      </c>
      <c r="AW1527" s="14" t="s">
        <v>30</v>
      </c>
      <c r="AX1527" s="14" t="s">
        <v>73</v>
      </c>
      <c r="AY1527" s="250" t="s">
        <v>141</v>
      </c>
    </row>
    <row r="1528" s="15" customFormat="1">
      <c r="A1528" s="15"/>
      <c r="B1528" s="262"/>
      <c r="C1528" s="263"/>
      <c r="D1528" s="231" t="s">
        <v>151</v>
      </c>
      <c r="E1528" s="264" t="s">
        <v>1</v>
      </c>
      <c r="F1528" s="265" t="s">
        <v>173</v>
      </c>
      <c r="G1528" s="263"/>
      <c r="H1528" s="266">
        <v>2</v>
      </c>
      <c r="I1528" s="267"/>
      <c r="J1528" s="263"/>
      <c r="K1528" s="263"/>
      <c r="L1528" s="268"/>
      <c r="M1528" s="269"/>
      <c r="N1528" s="270"/>
      <c r="O1528" s="270"/>
      <c r="P1528" s="270"/>
      <c r="Q1528" s="270"/>
      <c r="R1528" s="270"/>
      <c r="S1528" s="270"/>
      <c r="T1528" s="271"/>
      <c r="U1528" s="15"/>
      <c r="V1528" s="15"/>
      <c r="W1528" s="15"/>
      <c r="X1528" s="15"/>
      <c r="Y1528" s="15"/>
      <c r="Z1528" s="15"/>
      <c r="AA1528" s="15"/>
      <c r="AB1528" s="15"/>
      <c r="AC1528" s="15"/>
      <c r="AD1528" s="15"/>
      <c r="AE1528" s="15"/>
      <c r="AT1528" s="272" t="s">
        <v>151</v>
      </c>
      <c r="AU1528" s="272" t="s">
        <v>149</v>
      </c>
      <c r="AV1528" s="15" t="s">
        <v>148</v>
      </c>
      <c r="AW1528" s="15" t="s">
        <v>30</v>
      </c>
      <c r="AX1528" s="15" t="s">
        <v>81</v>
      </c>
      <c r="AY1528" s="272" t="s">
        <v>141</v>
      </c>
    </row>
    <row r="1529" s="2" customFormat="1" ht="33" customHeight="1">
      <c r="A1529" s="38"/>
      <c r="B1529" s="39"/>
      <c r="C1529" s="215" t="s">
        <v>1891</v>
      </c>
      <c r="D1529" s="215" t="s">
        <v>144</v>
      </c>
      <c r="E1529" s="216" t="s">
        <v>1892</v>
      </c>
      <c r="F1529" s="217" t="s">
        <v>1893</v>
      </c>
      <c r="G1529" s="218" t="s">
        <v>168</v>
      </c>
      <c r="H1529" s="219">
        <v>21.244</v>
      </c>
      <c r="I1529" s="220"/>
      <c r="J1529" s="221">
        <f>ROUND(I1529*H1529,2)</f>
        <v>0</v>
      </c>
      <c r="K1529" s="222"/>
      <c r="L1529" s="44"/>
      <c r="M1529" s="223" t="s">
        <v>1</v>
      </c>
      <c r="N1529" s="224" t="s">
        <v>39</v>
      </c>
      <c r="O1529" s="91"/>
      <c r="P1529" s="225">
        <f>O1529*H1529</f>
        <v>0</v>
      </c>
      <c r="Q1529" s="225">
        <v>0</v>
      </c>
      <c r="R1529" s="225">
        <f>Q1529*H1529</f>
        <v>0</v>
      </c>
      <c r="S1529" s="225">
        <v>0</v>
      </c>
      <c r="T1529" s="226">
        <f>S1529*H1529</f>
        <v>0</v>
      </c>
      <c r="U1529" s="38"/>
      <c r="V1529" s="38"/>
      <c r="W1529" s="38"/>
      <c r="X1529" s="38"/>
      <c r="Y1529" s="38"/>
      <c r="Z1529" s="38"/>
      <c r="AA1529" s="38"/>
      <c r="AB1529" s="38"/>
      <c r="AC1529" s="38"/>
      <c r="AD1529" s="38"/>
      <c r="AE1529" s="38"/>
      <c r="AR1529" s="227" t="s">
        <v>265</v>
      </c>
      <c r="AT1529" s="227" t="s">
        <v>144</v>
      </c>
      <c r="AU1529" s="227" t="s">
        <v>149</v>
      </c>
      <c r="AY1529" s="17" t="s">
        <v>141</v>
      </c>
      <c r="BE1529" s="228">
        <f>IF(N1529="základní",J1529,0)</f>
        <v>0</v>
      </c>
      <c r="BF1529" s="228">
        <f>IF(N1529="snížená",J1529,0)</f>
        <v>0</v>
      </c>
      <c r="BG1529" s="228">
        <f>IF(N1529="zákl. přenesená",J1529,0)</f>
        <v>0</v>
      </c>
      <c r="BH1529" s="228">
        <f>IF(N1529="sníž. přenesená",J1529,0)</f>
        <v>0</v>
      </c>
      <c r="BI1529" s="228">
        <f>IF(N1529="nulová",J1529,0)</f>
        <v>0</v>
      </c>
      <c r="BJ1529" s="17" t="s">
        <v>149</v>
      </c>
      <c r="BK1529" s="228">
        <f>ROUND(I1529*H1529,2)</f>
        <v>0</v>
      </c>
      <c r="BL1529" s="17" t="s">
        <v>265</v>
      </c>
      <c r="BM1529" s="227" t="s">
        <v>1894</v>
      </c>
    </row>
    <row r="1530" s="13" customFormat="1">
      <c r="A1530" s="13"/>
      <c r="B1530" s="229"/>
      <c r="C1530" s="230"/>
      <c r="D1530" s="231" t="s">
        <v>151</v>
      </c>
      <c r="E1530" s="232" t="s">
        <v>1</v>
      </c>
      <c r="F1530" s="233" t="s">
        <v>1881</v>
      </c>
      <c r="G1530" s="230"/>
      <c r="H1530" s="232" t="s">
        <v>1</v>
      </c>
      <c r="I1530" s="234"/>
      <c r="J1530" s="230"/>
      <c r="K1530" s="230"/>
      <c r="L1530" s="235"/>
      <c r="M1530" s="236"/>
      <c r="N1530" s="237"/>
      <c r="O1530" s="237"/>
      <c r="P1530" s="237"/>
      <c r="Q1530" s="237"/>
      <c r="R1530" s="237"/>
      <c r="S1530" s="237"/>
      <c r="T1530" s="23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9" t="s">
        <v>151</v>
      </c>
      <c r="AU1530" s="239" t="s">
        <v>149</v>
      </c>
      <c r="AV1530" s="13" t="s">
        <v>81</v>
      </c>
      <c r="AW1530" s="13" t="s">
        <v>30</v>
      </c>
      <c r="AX1530" s="13" t="s">
        <v>73</v>
      </c>
      <c r="AY1530" s="239" t="s">
        <v>141</v>
      </c>
    </row>
    <row r="1531" s="14" customFormat="1">
      <c r="A1531" s="14"/>
      <c r="B1531" s="240"/>
      <c r="C1531" s="241"/>
      <c r="D1531" s="231" t="s">
        <v>151</v>
      </c>
      <c r="E1531" s="242" t="s">
        <v>1</v>
      </c>
      <c r="F1531" s="243" t="s">
        <v>215</v>
      </c>
      <c r="G1531" s="241"/>
      <c r="H1531" s="244">
        <v>15.784000000000001</v>
      </c>
      <c r="I1531" s="245"/>
      <c r="J1531" s="241"/>
      <c r="K1531" s="241"/>
      <c r="L1531" s="246"/>
      <c r="M1531" s="247"/>
      <c r="N1531" s="248"/>
      <c r="O1531" s="248"/>
      <c r="P1531" s="248"/>
      <c r="Q1531" s="248"/>
      <c r="R1531" s="248"/>
      <c r="S1531" s="248"/>
      <c r="T1531" s="24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0" t="s">
        <v>151</v>
      </c>
      <c r="AU1531" s="250" t="s">
        <v>149</v>
      </c>
      <c r="AV1531" s="14" t="s">
        <v>149</v>
      </c>
      <c r="AW1531" s="14" t="s">
        <v>30</v>
      </c>
      <c r="AX1531" s="14" t="s">
        <v>73</v>
      </c>
      <c r="AY1531" s="250" t="s">
        <v>141</v>
      </c>
    </row>
    <row r="1532" s="13" customFormat="1">
      <c r="A1532" s="13"/>
      <c r="B1532" s="229"/>
      <c r="C1532" s="230"/>
      <c r="D1532" s="231" t="s">
        <v>151</v>
      </c>
      <c r="E1532" s="232" t="s">
        <v>1</v>
      </c>
      <c r="F1532" s="233" t="s">
        <v>427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151</v>
      </c>
      <c r="AU1532" s="239" t="s">
        <v>149</v>
      </c>
      <c r="AV1532" s="13" t="s">
        <v>81</v>
      </c>
      <c r="AW1532" s="13" t="s">
        <v>30</v>
      </c>
      <c r="AX1532" s="13" t="s">
        <v>73</v>
      </c>
      <c r="AY1532" s="239" t="s">
        <v>141</v>
      </c>
    </row>
    <row r="1533" s="14" customFormat="1">
      <c r="A1533" s="14"/>
      <c r="B1533" s="240"/>
      <c r="C1533" s="241"/>
      <c r="D1533" s="231" t="s">
        <v>151</v>
      </c>
      <c r="E1533" s="242" t="s">
        <v>1</v>
      </c>
      <c r="F1533" s="243" t="s">
        <v>217</v>
      </c>
      <c r="G1533" s="241"/>
      <c r="H1533" s="244">
        <v>5.46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151</v>
      </c>
      <c r="AU1533" s="250" t="s">
        <v>149</v>
      </c>
      <c r="AV1533" s="14" t="s">
        <v>149</v>
      </c>
      <c r="AW1533" s="14" t="s">
        <v>30</v>
      </c>
      <c r="AX1533" s="14" t="s">
        <v>73</v>
      </c>
      <c r="AY1533" s="250" t="s">
        <v>141</v>
      </c>
    </row>
    <row r="1534" s="15" customFormat="1">
      <c r="A1534" s="15"/>
      <c r="B1534" s="262"/>
      <c r="C1534" s="263"/>
      <c r="D1534" s="231" t="s">
        <v>151</v>
      </c>
      <c r="E1534" s="264" t="s">
        <v>1</v>
      </c>
      <c r="F1534" s="265" t="s">
        <v>173</v>
      </c>
      <c r="G1534" s="263"/>
      <c r="H1534" s="266">
        <v>21.244</v>
      </c>
      <c r="I1534" s="267"/>
      <c r="J1534" s="263"/>
      <c r="K1534" s="263"/>
      <c r="L1534" s="268"/>
      <c r="M1534" s="269"/>
      <c r="N1534" s="270"/>
      <c r="O1534" s="270"/>
      <c r="P1534" s="270"/>
      <c r="Q1534" s="270"/>
      <c r="R1534" s="270"/>
      <c r="S1534" s="270"/>
      <c r="T1534" s="271"/>
      <c r="U1534" s="15"/>
      <c r="V1534" s="15"/>
      <c r="W1534" s="15"/>
      <c r="X1534" s="15"/>
      <c r="Y1534" s="15"/>
      <c r="Z1534" s="15"/>
      <c r="AA1534" s="15"/>
      <c r="AB1534" s="15"/>
      <c r="AC1534" s="15"/>
      <c r="AD1534" s="15"/>
      <c r="AE1534" s="15"/>
      <c r="AT1534" s="272" t="s">
        <v>151</v>
      </c>
      <c r="AU1534" s="272" t="s">
        <v>149</v>
      </c>
      <c r="AV1534" s="15" t="s">
        <v>148</v>
      </c>
      <c r="AW1534" s="15" t="s">
        <v>30</v>
      </c>
      <c r="AX1534" s="15" t="s">
        <v>81</v>
      </c>
      <c r="AY1534" s="272" t="s">
        <v>141</v>
      </c>
    </row>
    <row r="1535" s="2" customFormat="1" ht="37.8" customHeight="1">
      <c r="A1535" s="38"/>
      <c r="B1535" s="39"/>
      <c r="C1535" s="215" t="s">
        <v>1895</v>
      </c>
      <c r="D1535" s="215" t="s">
        <v>144</v>
      </c>
      <c r="E1535" s="216" t="s">
        <v>1896</v>
      </c>
      <c r="F1535" s="217" t="s">
        <v>1897</v>
      </c>
      <c r="G1535" s="218" t="s">
        <v>168</v>
      </c>
      <c r="H1535" s="219">
        <v>21.244</v>
      </c>
      <c r="I1535" s="220"/>
      <c r="J1535" s="221">
        <f>ROUND(I1535*H1535,2)</f>
        <v>0</v>
      </c>
      <c r="K1535" s="222"/>
      <c r="L1535" s="44"/>
      <c r="M1535" s="223" t="s">
        <v>1</v>
      </c>
      <c r="N1535" s="224" t="s">
        <v>39</v>
      </c>
      <c r="O1535" s="91"/>
      <c r="P1535" s="225">
        <f>O1535*H1535</f>
        <v>0</v>
      </c>
      <c r="Q1535" s="225">
        <v>0.0090900000000000009</v>
      </c>
      <c r="R1535" s="225">
        <f>Q1535*H1535</f>
        <v>0.19310796000000002</v>
      </c>
      <c r="S1535" s="225">
        <v>0</v>
      </c>
      <c r="T1535" s="226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27" t="s">
        <v>265</v>
      </c>
      <c r="AT1535" s="227" t="s">
        <v>144</v>
      </c>
      <c r="AU1535" s="227" t="s">
        <v>149</v>
      </c>
      <c r="AY1535" s="17" t="s">
        <v>141</v>
      </c>
      <c r="BE1535" s="228">
        <f>IF(N1535="základní",J1535,0)</f>
        <v>0</v>
      </c>
      <c r="BF1535" s="228">
        <f>IF(N1535="snížená",J1535,0)</f>
        <v>0</v>
      </c>
      <c r="BG1535" s="228">
        <f>IF(N1535="zákl. přenesená",J1535,0)</f>
        <v>0</v>
      </c>
      <c r="BH1535" s="228">
        <f>IF(N1535="sníž. přenesená",J1535,0)</f>
        <v>0</v>
      </c>
      <c r="BI1535" s="228">
        <f>IF(N1535="nulová",J1535,0)</f>
        <v>0</v>
      </c>
      <c r="BJ1535" s="17" t="s">
        <v>149</v>
      </c>
      <c r="BK1535" s="228">
        <f>ROUND(I1535*H1535,2)</f>
        <v>0</v>
      </c>
      <c r="BL1535" s="17" t="s">
        <v>265</v>
      </c>
      <c r="BM1535" s="227" t="s">
        <v>1898</v>
      </c>
    </row>
    <row r="1536" s="13" customFormat="1">
      <c r="A1536" s="13"/>
      <c r="B1536" s="229"/>
      <c r="C1536" s="230"/>
      <c r="D1536" s="231" t="s">
        <v>151</v>
      </c>
      <c r="E1536" s="232" t="s">
        <v>1</v>
      </c>
      <c r="F1536" s="233" t="s">
        <v>1881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151</v>
      </c>
      <c r="AU1536" s="239" t="s">
        <v>149</v>
      </c>
      <c r="AV1536" s="13" t="s">
        <v>81</v>
      </c>
      <c r="AW1536" s="13" t="s">
        <v>30</v>
      </c>
      <c r="AX1536" s="13" t="s">
        <v>73</v>
      </c>
      <c r="AY1536" s="239" t="s">
        <v>141</v>
      </c>
    </row>
    <row r="1537" s="14" customFormat="1">
      <c r="A1537" s="14"/>
      <c r="B1537" s="240"/>
      <c r="C1537" s="241"/>
      <c r="D1537" s="231" t="s">
        <v>151</v>
      </c>
      <c r="E1537" s="242" t="s">
        <v>1</v>
      </c>
      <c r="F1537" s="243" t="s">
        <v>215</v>
      </c>
      <c r="G1537" s="241"/>
      <c r="H1537" s="244">
        <v>15.784000000000001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151</v>
      </c>
      <c r="AU1537" s="250" t="s">
        <v>149</v>
      </c>
      <c r="AV1537" s="14" t="s">
        <v>149</v>
      </c>
      <c r="AW1537" s="14" t="s">
        <v>30</v>
      </c>
      <c r="AX1537" s="14" t="s">
        <v>73</v>
      </c>
      <c r="AY1537" s="250" t="s">
        <v>141</v>
      </c>
    </row>
    <row r="1538" s="13" customFormat="1">
      <c r="A1538" s="13"/>
      <c r="B1538" s="229"/>
      <c r="C1538" s="230"/>
      <c r="D1538" s="231" t="s">
        <v>151</v>
      </c>
      <c r="E1538" s="232" t="s">
        <v>1</v>
      </c>
      <c r="F1538" s="233" t="s">
        <v>427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151</v>
      </c>
      <c r="AU1538" s="239" t="s">
        <v>149</v>
      </c>
      <c r="AV1538" s="13" t="s">
        <v>81</v>
      </c>
      <c r="AW1538" s="13" t="s">
        <v>30</v>
      </c>
      <c r="AX1538" s="13" t="s">
        <v>73</v>
      </c>
      <c r="AY1538" s="239" t="s">
        <v>141</v>
      </c>
    </row>
    <row r="1539" s="14" customFormat="1">
      <c r="A1539" s="14"/>
      <c r="B1539" s="240"/>
      <c r="C1539" s="241"/>
      <c r="D1539" s="231" t="s">
        <v>151</v>
      </c>
      <c r="E1539" s="242" t="s">
        <v>1</v>
      </c>
      <c r="F1539" s="243" t="s">
        <v>217</v>
      </c>
      <c r="G1539" s="241"/>
      <c r="H1539" s="244">
        <v>5.46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151</v>
      </c>
      <c r="AU1539" s="250" t="s">
        <v>149</v>
      </c>
      <c r="AV1539" s="14" t="s">
        <v>149</v>
      </c>
      <c r="AW1539" s="14" t="s">
        <v>30</v>
      </c>
      <c r="AX1539" s="14" t="s">
        <v>73</v>
      </c>
      <c r="AY1539" s="250" t="s">
        <v>141</v>
      </c>
    </row>
    <row r="1540" s="15" customFormat="1">
      <c r="A1540" s="15"/>
      <c r="B1540" s="262"/>
      <c r="C1540" s="263"/>
      <c r="D1540" s="231" t="s">
        <v>151</v>
      </c>
      <c r="E1540" s="264" t="s">
        <v>1</v>
      </c>
      <c r="F1540" s="265" t="s">
        <v>173</v>
      </c>
      <c r="G1540" s="263"/>
      <c r="H1540" s="266">
        <v>21.244</v>
      </c>
      <c r="I1540" s="267"/>
      <c r="J1540" s="263"/>
      <c r="K1540" s="263"/>
      <c r="L1540" s="268"/>
      <c r="M1540" s="269"/>
      <c r="N1540" s="270"/>
      <c r="O1540" s="270"/>
      <c r="P1540" s="270"/>
      <c r="Q1540" s="270"/>
      <c r="R1540" s="270"/>
      <c r="S1540" s="270"/>
      <c r="T1540" s="271"/>
      <c r="U1540" s="15"/>
      <c r="V1540" s="15"/>
      <c r="W1540" s="15"/>
      <c r="X1540" s="15"/>
      <c r="Y1540" s="15"/>
      <c r="Z1540" s="15"/>
      <c r="AA1540" s="15"/>
      <c r="AB1540" s="15"/>
      <c r="AC1540" s="15"/>
      <c r="AD1540" s="15"/>
      <c r="AE1540" s="15"/>
      <c r="AT1540" s="272" t="s">
        <v>151</v>
      </c>
      <c r="AU1540" s="272" t="s">
        <v>149</v>
      </c>
      <c r="AV1540" s="15" t="s">
        <v>148</v>
      </c>
      <c r="AW1540" s="15" t="s">
        <v>30</v>
      </c>
      <c r="AX1540" s="15" t="s">
        <v>81</v>
      </c>
      <c r="AY1540" s="272" t="s">
        <v>141</v>
      </c>
    </row>
    <row r="1541" s="2" customFormat="1" ht="24.15" customHeight="1">
      <c r="A1541" s="38"/>
      <c r="B1541" s="39"/>
      <c r="C1541" s="251" t="s">
        <v>1899</v>
      </c>
      <c r="D1541" s="251" t="s">
        <v>154</v>
      </c>
      <c r="E1541" s="252" t="s">
        <v>1684</v>
      </c>
      <c r="F1541" s="253" t="s">
        <v>1685</v>
      </c>
      <c r="G1541" s="254" t="s">
        <v>168</v>
      </c>
      <c r="H1541" s="255">
        <v>22.244</v>
      </c>
      <c r="I1541" s="256"/>
      <c r="J1541" s="257">
        <f>ROUND(I1541*H1541,2)</f>
        <v>0</v>
      </c>
      <c r="K1541" s="258"/>
      <c r="L1541" s="259"/>
      <c r="M1541" s="260" t="s">
        <v>1</v>
      </c>
      <c r="N1541" s="261" t="s">
        <v>39</v>
      </c>
      <c r="O1541" s="91"/>
      <c r="P1541" s="225">
        <f>O1541*H1541</f>
        <v>0</v>
      </c>
      <c r="Q1541" s="225">
        <v>0.023699999999999999</v>
      </c>
      <c r="R1541" s="225">
        <f>Q1541*H1541</f>
        <v>0.52718279999999995</v>
      </c>
      <c r="S1541" s="225">
        <v>0</v>
      </c>
      <c r="T1541" s="226">
        <f>S1541*H1541</f>
        <v>0</v>
      </c>
      <c r="U1541" s="38"/>
      <c r="V1541" s="38"/>
      <c r="W1541" s="38"/>
      <c r="X1541" s="38"/>
      <c r="Y1541" s="38"/>
      <c r="Z1541" s="38"/>
      <c r="AA1541" s="38"/>
      <c r="AB1541" s="38"/>
      <c r="AC1541" s="38"/>
      <c r="AD1541" s="38"/>
      <c r="AE1541" s="38"/>
      <c r="AR1541" s="227" t="s">
        <v>348</v>
      </c>
      <c r="AT1541" s="227" t="s">
        <v>154</v>
      </c>
      <c r="AU1541" s="227" t="s">
        <v>149</v>
      </c>
      <c r="AY1541" s="17" t="s">
        <v>141</v>
      </c>
      <c r="BE1541" s="228">
        <f>IF(N1541="základní",J1541,0)</f>
        <v>0</v>
      </c>
      <c r="BF1541" s="228">
        <f>IF(N1541="snížená",J1541,0)</f>
        <v>0</v>
      </c>
      <c r="BG1541" s="228">
        <f>IF(N1541="zákl. přenesená",J1541,0)</f>
        <v>0</v>
      </c>
      <c r="BH1541" s="228">
        <f>IF(N1541="sníž. přenesená",J1541,0)</f>
        <v>0</v>
      </c>
      <c r="BI1541" s="228">
        <f>IF(N1541="nulová",J1541,0)</f>
        <v>0</v>
      </c>
      <c r="BJ1541" s="17" t="s">
        <v>149</v>
      </c>
      <c r="BK1541" s="228">
        <f>ROUND(I1541*H1541,2)</f>
        <v>0</v>
      </c>
      <c r="BL1541" s="17" t="s">
        <v>265</v>
      </c>
      <c r="BM1541" s="227" t="s">
        <v>1900</v>
      </c>
    </row>
    <row r="1542" s="14" customFormat="1">
      <c r="A1542" s="14"/>
      <c r="B1542" s="240"/>
      <c r="C1542" s="241"/>
      <c r="D1542" s="231" t="s">
        <v>151</v>
      </c>
      <c r="E1542" s="242" t="s">
        <v>1</v>
      </c>
      <c r="F1542" s="243" t="s">
        <v>1901</v>
      </c>
      <c r="G1542" s="241"/>
      <c r="H1542" s="244">
        <v>21.244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151</v>
      </c>
      <c r="AU1542" s="250" t="s">
        <v>149</v>
      </c>
      <c r="AV1542" s="14" t="s">
        <v>149</v>
      </c>
      <c r="AW1542" s="14" t="s">
        <v>30</v>
      </c>
      <c r="AX1542" s="14" t="s">
        <v>73</v>
      </c>
      <c r="AY1542" s="250" t="s">
        <v>141</v>
      </c>
    </row>
    <row r="1543" s="13" customFormat="1">
      <c r="A1543" s="13"/>
      <c r="B1543" s="229"/>
      <c r="C1543" s="230"/>
      <c r="D1543" s="231" t="s">
        <v>151</v>
      </c>
      <c r="E1543" s="232" t="s">
        <v>1</v>
      </c>
      <c r="F1543" s="233" t="s">
        <v>1902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151</v>
      </c>
      <c r="AU1543" s="239" t="s">
        <v>149</v>
      </c>
      <c r="AV1543" s="13" t="s">
        <v>81</v>
      </c>
      <c r="AW1543" s="13" t="s">
        <v>30</v>
      </c>
      <c r="AX1543" s="13" t="s">
        <v>73</v>
      </c>
      <c r="AY1543" s="239" t="s">
        <v>141</v>
      </c>
    </row>
    <row r="1544" s="14" customFormat="1">
      <c r="A1544" s="14"/>
      <c r="B1544" s="240"/>
      <c r="C1544" s="241"/>
      <c r="D1544" s="231" t="s">
        <v>151</v>
      </c>
      <c r="E1544" s="242" t="s">
        <v>1</v>
      </c>
      <c r="F1544" s="243" t="s">
        <v>81</v>
      </c>
      <c r="G1544" s="241"/>
      <c r="H1544" s="244">
        <v>1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151</v>
      </c>
      <c r="AU1544" s="250" t="s">
        <v>149</v>
      </c>
      <c r="AV1544" s="14" t="s">
        <v>149</v>
      </c>
      <c r="AW1544" s="14" t="s">
        <v>30</v>
      </c>
      <c r="AX1544" s="14" t="s">
        <v>73</v>
      </c>
      <c r="AY1544" s="250" t="s">
        <v>141</v>
      </c>
    </row>
    <row r="1545" s="15" customFormat="1">
      <c r="A1545" s="15"/>
      <c r="B1545" s="262"/>
      <c r="C1545" s="263"/>
      <c r="D1545" s="231" t="s">
        <v>151</v>
      </c>
      <c r="E1545" s="264" t="s">
        <v>1</v>
      </c>
      <c r="F1545" s="265" t="s">
        <v>173</v>
      </c>
      <c r="G1545" s="263"/>
      <c r="H1545" s="266">
        <v>22.244</v>
      </c>
      <c r="I1545" s="267"/>
      <c r="J1545" s="263"/>
      <c r="K1545" s="263"/>
      <c r="L1545" s="268"/>
      <c r="M1545" s="269"/>
      <c r="N1545" s="270"/>
      <c r="O1545" s="270"/>
      <c r="P1545" s="270"/>
      <c r="Q1545" s="270"/>
      <c r="R1545" s="270"/>
      <c r="S1545" s="270"/>
      <c r="T1545" s="271"/>
      <c r="U1545" s="15"/>
      <c r="V1545" s="15"/>
      <c r="W1545" s="15"/>
      <c r="X1545" s="15"/>
      <c r="Y1545" s="15"/>
      <c r="Z1545" s="15"/>
      <c r="AA1545" s="15"/>
      <c r="AB1545" s="15"/>
      <c r="AC1545" s="15"/>
      <c r="AD1545" s="15"/>
      <c r="AE1545" s="15"/>
      <c r="AT1545" s="272" t="s">
        <v>151</v>
      </c>
      <c r="AU1545" s="272" t="s">
        <v>149</v>
      </c>
      <c r="AV1545" s="15" t="s">
        <v>148</v>
      </c>
      <c r="AW1545" s="15" t="s">
        <v>30</v>
      </c>
      <c r="AX1545" s="15" t="s">
        <v>81</v>
      </c>
      <c r="AY1545" s="272" t="s">
        <v>141</v>
      </c>
    </row>
    <row r="1546" s="2" customFormat="1" ht="24.15" customHeight="1">
      <c r="A1546" s="38"/>
      <c r="B1546" s="39"/>
      <c r="C1546" s="215" t="s">
        <v>1903</v>
      </c>
      <c r="D1546" s="215" t="s">
        <v>144</v>
      </c>
      <c r="E1546" s="216" t="s">
        <v>1904</v>
      </c>
      <c r="F1546" s="217" t="s">
        <v>1905</v>
      </c>
      <c r="G1546" s="218" t="s">
        <v>168</v>
      </c>
      <c r="H1546" s="219">
        <v>0.75</v>
      </c>
      <c r="I1546" s="220"/>
      <c r="J1546" s="221">
        <f>ROUND(I1546*H1546,2)</f>
        <v>0</v>
      </c>
      <c r="K1546" s="222"/>
      <c r="L1546" s="44"/>
      <c r="M1546" s="223" t="s">
        <v>1</v>
      </c>
      <c r="N1546" s="224" t="s">
        <v>39</v>
      </c>
      <c r="O1546" s="91"/>
      <c r="P1546" s="225">
        <f>O1546*H1546</f>
        <v>0</v>
      </c>
      <c r="Q1546" s="225">
        <v>0.00149</v>
      </c>
      <c r="R1546" s="225">
        <f>Q1546*H1546</f>
        <v>0.0011175</v>
      </c>
      <c r="S1546" s="225">
        <v>0</v>
      </c>
      <c r="T1546" s="226">
        <f>S1546*H1546</f>
        <v>0</v>
      </c>
      <c r="U1546" s="38"/>
      <c r="V1546" s="38"/>
      <c r="W1546" s="38"/>
      <c r="X1546" s="38"/>
      <c r="Y1546" s="38"/>
      <c r="Z1546" s="38"/>
      <c r="AA1546" s="38"/>
      <c r="AB1546" s="38"/>
      <c r="AC1546" s="38"/>
      <c r="AD1546" s="38"/>
      <c r="AE1546" s="38"/>
      <c r="AR1546" s="227" t="s">
        <v>265</v>
      </c>
      <c r="AT1546" s="227" t="s">
        <v>144</v>
      </c>
      <c r="AU1546" s="227" t="s">
        <v>149</v>
      </c>
      <c r="AY1546" s="17" t="s">
        <v>141</v>
      </c>
      <c r="BE1546" s="228">
        <f>IF(N1546="základní",J1546,0)</f>
        <v>0</v>
      </c>
      <c r="BF1546" s="228">
        <f>IF(N1546="snížená",J1546,0)</f>
        <v>0</v>
      </c>
      <c r="BG1546" s="228">
        <f>IF(N1546="zákl. přenesená",J1546,0)</f>
        <v>0</v>
      </c>
      <c r="BH1546" s="228">
        <f>IF(N1546="sníž. přenesená",J1546,0)</f>
        <v>0</v>
      </c>
      <c r="BI1546" s="228">
        <f>IF(N1546="nulová",J1546,0)</f>
        <v>0</v>
      </c>
      <c r="BJ1546" s="17" t="s">
        <v>149</v>
      </c>
      <c r="BK1546" s="228">
        <f>ROUND(I1546*H1546,2)</f>
        <v>0</v>
      </c>
      <c r="BL1546" s="17" t="s">
        <v>265</v>
      </c>
      <c r="BM1546" s="227" t="s">
        <v>1906</v>
      </c>
    </row>
    <row r="1547" s="2" customFormat="1" ht="24.15" customHeight="1">
      <c r="A1547" s="38"/>
      <c r="B1547" s="39"/>
      <c r="C1547" s="251" t="s">
        <v>1907</v>
      </c>
      <c r="D1547" s="251" t="s">
        <v>154</v>
      </c>
      <c r="E1547" s="252" t="s">
        <v>1908</v>
      </c>
      <c r="F1547" s="253" t="s">
        <v>1909</v>
      </c>
      <c r="G1547" s="254" t="s">
        <v>168</v>
      </c>
      <c r="H1547" s="255">
        <v>0.82499999999999996</v>
      </c>
      <c r="I1547" s="256"/>
      <c r="J1547" s="257">
        <f>ROUND(I1547*H1547,2)</f>
        <v>0</v>
      </c>
      <c r="K1547" s="258"/>
      <c r="L1547" s="259"/>
      <c r="M1547" s="260" t="s">
        <v>1</v>
      </c>
      <c r="N1547" s="261" t="s">
        <v>39</v>
      </c>
      <c r="O1547" s="91"/>
      <c r="P1547" s="225">
        <f>O1547*H1547</f>
        <v>0</v>
      </c>
      <c r="Q1547" s="225">
        <v>0.012</v>
      </c>
      <c r="R1547" s="225">
        <f>Q1547*H1547</f>
        <v>0.0098999999999999991</v>
      </c>
      <c r="S1547" s="225">
        <v>0</v>
      </c>
      <c r="T1547" s="226">
        <f>S1547*H1547</f>
        <v>0</v>
      </c>
      <c r="U1547" s="38"/>
      <c r="V1547" s="38"/>
      <c r="W1547" s="38"/>
      <c r="X1547" s="38"/>
      <c r="Y1547" s="38"/>
      <c r="Z1547" s="38"/>
      <c r="AA1547" s="38"/>
      <c r="AB1547" s="38"/>
      <c r="AC1547" s="38"/>
      <c r="AD1547" s="38"/>
      <c r="AE1547" s="38"/>
      <c r="AR1547" s="227" t="s">
        <v>348</v>
      </c>
      <c r="AT1547" s="227" t="s">
        <v>154</v>
      </c>
      <c r="AU1547" s="227" t="s">
        <v>149</v>
      </c>
      <c r="AY1547" s="17" t="s">
        <v>141</v>
      </c>
      <c r="BE1547" s="228">
        <f>IF(N1547="základní",J1547,0)</f>
        <v>0</v>
      </c>
      <c r="BF1547" s="228">
        <f>IF(N1547="snížená",J1547,0)</f>
        <v>0</v>
      </c>
      <c r="BG1547" s="228">
        <f>IF(N1547="zákl. přenesená",J1547,0)</f>
        <v>0</v>
      </c>
      <c r="BH1547" s="228">
        <f>IF(N1547="sníž. přenesená",J1547,0)</f>
        <v>0</v>
      </c>
      <c r="BI1547" s="228">
        <f>IF(N1547="nulová",J1547,0)</f>
        <v>0</v>
      </c>
      <c r="BJ1547" s="17" t="s">
        <v>149</v>
      </c>
      <c r="BK1547" s="228">
        <f>ROUND(I1547*H1547,2)</f>
        <v>0</v>
      </c>
      <c r="BL1547" s="17" t="s">
        <v>265</v>
      </c>
      <c r="BM1547" s="227" t="s">
        <v>1910</v>
      </c>
    </row>
    <row r="1548" s="13" customFormat="1">
      <c r="A1548" s="13"/>
      <c r="B1548" s="229"/>
      <c r="C1548" s="230"/>
      <c r="D1548" s="231" t="s">
        <v>151</v>
      </c>
      <c r="E1548" s="232" t="s">
        <v>1</v>
      </c>
      <c r="F1548" s="233" t="s">
        <v>1911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151</v>
      </c>
      <c r="AU1548" s="239" t="s">
        <v>149</v>
      </c>
      <c r="AV1548" s="13" t="s">
        <v>81</v>
      </c>
      <c r="AW1548" s="13" t="s">
        <v>30</v>
      </c>
      <c r="AX1548" s="13" t="s">
        <v>73</v>
      </c>
      <c r="AY1548" s="239" t="s">
        <v>141</v>
      </c>
    </row>
    <row r="1549" s="14" customFormat="1">
      <c r="A1549" s="14"/>
      <c r="B1549" s="240"/>
      <c r="C1549" s="241"/>
      <c r="D1549" s="231" t="s">
        <v>151</v>
      </c>
      <c r="E1549" s="242" t="s">
        <v>1</v>
      </c>
      <c r="F1549" s="243" t="s">
        <v>1912</v>
      </c>
      <c r="G1549" s="241"/>
      <c r="H1549" s="244">
        <v>0.75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151</v>
      </c>
      <c r="AU1549" s="250" t="s">
        <v>149</v>
      </c>
      <c r="AV1549" s="14" t="s">
        <v>149</v>
      </c>
      <c r="AW1549" s="14" t="s">
        <v>30</v>
      </c>
      <c r="AX1549" s="14" t="s">
        <v>81</v>
      </c>
      <c r="AY1549" s="250" t="s">
        <v>141</v>
      </c>
    </row>
    <row r="1550" s="14" customFormat="1">
      <c r="A1550" s="14"/>
      <c r="B1550" s="240"/>
      <c r="C1550" s="241"/>
      <c r="D1550" s="231" t="s">
        <v>151</v>
      </c>
      <c r="E1550" s="241"/>
      <c r="F1550" s="243" t="s">
        <v>1913</v>
      </c>
      <c r="G1550" s="241"/>
      <c r="H1550" s="244">
        <v>0.82499999999999996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151</v>
      </c>
      <c r="AU1550" s="250" t="s">
        <v>149</v>
      </c>
      <c r="AV1550" s="14" t="s">
        <v>149</v>
      </c>
      <c r="AW1550" s="14" t="s">
        <v>4</v>
      </c>
      <c r="AX1550" s="14" t="s">
        <v>81</v>
      </c>
      <c r="AY1550" s="250" t="s">
        <v>141</v>
      </c>
    </row>
    <row r="1551" s="2" customFormat="1" ht="24.15" customHeight="1">
      <c r="A1551" s="38"/>
      <c r="B1551" s="39"/>
      <c r="C1551" s="215" t="s">
        <v>1914</v>
      </c>
      <c r="D1551" s="215" t="s">
        <v>144</v>
      </c>
      <c r="E1551" s="216" t="s">
        <v>1915</v>
      </c>
      <c r="F1551" s="217" t="s">
        <v>1916</v>
      </c>
      <c r="G1551" s="218" t="s">
        <v>162</v>
      </c>
      <c r="H1551" s="219">
        <v>2</v>
      </c>
      <c r="I1551" s="220"/>
      <c r="J1551" s="221">
        <f>ROUND(I1551*H1551,2)</f>
        <v>0</v>
      </c>
      <c r="K1551" s="222"/>
      <c r="L1551" s="44"/>
      <c r="M1551" s="223" t="s">
        <v>1</v>
      </c>
      <c r="N1551" s="224" t="s">
        <v>39</v>
      </c>
      <c r="O1551" s="91"/>
      <c r="P1551" s="225">
        <f>O1551*H1551</f>
        <v>0</v>
      </c>
      <c r="Q1551" s="225">
        <v>0</v>
      </c>
      <c r="R1551" s="225">
        <f>Q1551*H1551</f>
        <v>0</v>
      </c>
      <c r="S1551" s="225">
        <v>0.00036000000000000002</v>
      </c>
      <c r="T1551" s="226">
        <f>S1551*H1551</f>
        <v>0.00072000000000000005</v>
      </c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R1551" s="227" t="s">
        <v>265</v>
      </c>
      <c r="AT1551" s="227" t="s">
        <v>144</v>
      </c>
      <c r="AU1551" s="227" t="s">
        <v>149</v>
      </c>
      <c r="AY1551" s="17" t="s">
        <v>141</v>
      </c>
      <c r="BE1551" s="228">
        <f>IF(N1551="základní",J1551,0)</f>
        <v>0</v>
      </c>
      <c r="BF1551" s="228">
        <f>IF(N1551="snížená",J1551,0)</f>
        <v>0</v>
      </c>
      <c r="BG1551" s="228">
        <f>IF(N1551="zákl. přenesená",J1551,0)</f>
        <v>0</v>
      </c>
      <c r="BH1551" s="228">
        <f>IF(N1551="sníž. přenesená",J1551,0)</f>
        <v>0</v>
      </c>
      <c r="BI1551" s="228">
        <f>IF(N1551="nulová",J1551,0)</f>
        <v>0</v>
      </c>
      <c r="BJ1551" s="17" t="s">
        <v>149</v>
      </c>
      <c r="BK1551" s="228">
        <f>ROUND(I1551*H1551,2)</f>
        <v>0</v>
      </c>
      <c r="BL1551" s="17" t="s">
        <v>265</v>
      </c>
      <c r="BM1551" s="227" t="s">
        <v>1917</v>
      </c>
    </row>
    <row r="1552" s="13" customFormat="1">
      <c r="A1552" s="13"/>
      <c r="B1552" s="229"/>
      <c r="C1552" s="230"/>
      <c r="D1552" s="231" t="s">
        <v>151</v>
      </c>
      <c r="E1552" s="232" t="s">
        <v>1</v>
      </c>
      <c r="F1552" s="233" t="s">
        <v>1918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151</v>
      </c>
      <c r="AU1552" s="239" t="s">
        <v>149</v>
      </c>
      <c r="AV1552" s="13" t="s">
        <v>81</v>
      </c>
      <c r="AW1552" s="13" t="s">
        <v>30</v>
      </c>
      <c r="AX1552" s="13" t="s">
        <v>73</v>
      </c>
      <c r="AY1552" s="239" t="s">
        <v>141</v>
      </c>
    </row>
    <row r="1553" s="14" customFormat="1">
      <c r="A1553" s="14"/>
      <c r="B1553" s="240"/>
      <c r="C1553" s="241"/>
      <c r="D1553" s="231" t="s">
        <v>151</v>
      </c>
      <c r="E1553" s="242" t="s">
        <v>1</v>
      </c>
      <c r="F1553" s="243" t="s">
        <v>308</v>
      </c>
      <c r="G1553" s="241"/>
      <c r="H1553" s="244">
        <v>2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151</v>
      </c>
      <c r="AU1553" s="250" t="s">
        <v>149</v>
      </c>
      <c r="AV1553" s="14" t="s">
        <v>149</v>
      </c>
      <c r="AW1553" s="14" t="s">
        <v>30</v>
      </c>
      <c r="AX1553" s="14" t="s">
        <v>81</v>
      </c>
      <c r="AY1553" s="250" t="s">
        <v>141</v>
      </c>
    </row>
    <row r="1554" s="2" customFormat="1" ht="24.15" customHeight="1">
      <c r="A1554" s="38"/>
      <c r="B1554" s="39"/>
      <c r="C1554" s="215" t="s">
        <v>1919</v>
      </c>
      <c r="D1554" s="215" t="s">
        <v>144</v>
      </c>
      <c r="E1554" s="216" t="s">
        <v>1920</v>
      </c>
      <c r="F1554" s="217" t="s">
        <v>1921</v>
      </c>
      <c r="G1554" s="218" t="s">
        <v>177</v>
      </c>
      <c r="H1554" s="219">
        <v>10.1</v>
      </c>
      <c r="I1554" s="220"/>
      <c r="J1554" s="221">
        <f>ROUND(I1554*H1554,2)</f>
        <v>0</v>
      </c>
      <c r="K1554" s="222"/>
      <c r="L1554" s="44"/>
      <c r="M1554" s="223" t="s">
        <v>1</v>
      </c>
      <c r="N1554" s="224" t="s">
        <v>39</v>
      </c>
      <c r="O1554" s="91"/>
      <c r="P1554" s="225">
        <f>O1554*H1554</f>
        <v>0</v>
      </c>
      <c r="Q1554" s="225">
        <v>0.00018000000000000001</v>
      </c>
      <c r="R1554" s="225">
        <f>Q1554*H1554</f>
        <v>0.001818</v>
      </c>
      <c r="S1554" s="225">
        <v>0</v>
      </c>
      <c r="T1554" s="226">
        <f>S1554*H1554</f>
        <v>0</v>
      </c>
      <c r="U1554" s="38"/>
      <c r="V1554" s="38"/>
      <c r="W1554" s="38"/>
      <c r="X1554" s="38"/>
      <c r="Y1554" s="38"/>
      <c r="Z1554" s="38"/>
      <c r="AA1554" s="38"/>
      <c r="AB1554" s="38"/>
      <c r="AC1554" s="38"/>
      <c r="AD1554" s="38"/>
      <c r="AE1554" s="38"/>
      <c r="AR1554" s="227" t="s">
        <v>265</v>
      </c>
      <c r="AT1554" s="227" t="s">
        <v>144</v>
      </c>
      <c r="AU1554" s="227" t="s">
        <v>149</v>
      </c>
      <c r="AY1554" s="17" t="s">
        <v>141</v>
      </c>
      <c r="BE1554" s="228">
        <f>IF(N1554="základní",J1554,0)</f>
        <v>0</v>
      </c>
      <c r="BF1554" s="228">
        <f>IF(N1554="snížená",J1554,0)</f>
        <v>0</v>
      </c>
      <c r="BG1554" s="228">
        <f>IF(N1554="zákl. přenesená",J1554,0)</f>
        <v>0</v>
      </c>
      <c r="BH1554" s="228">
        <f>IF(N1554="sníž. přenesená",J1554,0)</f>
        <v>0</v>
      </c>
      <c r="BI1554" s="228">
        <f>IF(N1554="nulová",J1554,0)</f>
        <v>0</v>
      </c>
      <c r="BJ1554" s="17" t="s">
        <v>149</v>
      </c>
      <c r="BK1554" s="228">
        <f>ROUND(I1554*H1554,2)</f>
        <v>0</v>
      </c>
      <c r="BL1554" s="17" t="s">
        <v>265</v>
      </c>
      <c r="BM1554" s="227" t="s">
        <v>1922</v>
      </c>
    </row>
    <row r="1555" s="13" customFormat="1">
      <c r="A1555" s="13"/>
      <c r="B1555" s="229"/>
      <c r="C1555" s="230"/>
      <c r="D1555" s="231" t="s">
        <v>151</v>
      </c>
      <c r="E1555" s="232" t="s">
        <v>1</v>
      </c>
      <c r="F1555" s="233" t="s">
        <v>1881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151</v>
      </c>
      <c r="AU1555" s="239" t="s">
        <v>149</v>
      </c>
      <c r="AV1555" s="13" t="s">
        <v>81</v>
      </c>
      <c r="AW1555" s="13" t="s">
        <v>30</v>
      </c>
      <c r="AX1555" s="13" t="s">
        <v>73</v>
      </c>
      <c r="AY1555" s="239" t="s">
        <v>141</v>
      </c>
    </row>
    <row r="1556" s="14" customFormat="1">
      <c r="A1556" s="14"/>
      <c r="B1556" s="240"/>
      <c r="C1556" s="241"/>
      <c r="D1556" s="231" t="s">
        <v>151</v>
      </c>
      <c r="E1556" s="242" t="s">
        <v>1</v>
      </c>
      <c r="F1556" s="243" t="s">
        <v>1923</v>
      </c>
      <c r="G1556" s="241"/>
      <c r="H1556" s="244">
        <v>6.46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151</v>
      </c>
      <c r="AU1556" s="250" t="s">
        <v>149</v>
      </c>
      <c r="AV1556" s="14" t="s">
        <v>149</v>
      </c>
      <c r="AW1556" s="14" t="s">
        <v>30</v>
      </c>
      <c r="AX1556" s="14" t="s">
        <v>73</v>
      </c>
      <c r="AY1556" s="250" t="s">
        <v>141</v>
      </c>
    </row>
    <row r="1557" s="13" customFormat="1">
      <c r="A1557" s="13"/>
      <c r="B1557" s="229"/>
      <c r="C1557" s="230"/>
      <c r="D1557" s="231" t="s">
        <v>151</v>
      </c>
      <c r="E1557" s="232" t="s">
        <v>1</v>
      </c>
      <c r="F1557" s="233" t="s">
        <v>427</v>
      </c>
      <c r="G1557" s="230"/>
      <c r="H1557" s="232" t="s">
        <v>1</v>
      </c>
      <c r="I1557" s="234"/>
      <c r="J1557" s="230"/>
      <c r="K1557" s="230"/>
      <c r="L1557" s="235"/>
      <c r="M1557" s="236"/>
      <c r="N1557" s="237"/>
      <c r="O1557" s="237"/>
      <c r="P1557" s="237"/>
      <c r="Q1557" s="237"/>
      <c r="R1557" s="237"/>
      <c r="S1557" s="237"/>
      <c r="T1557" s="23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9" t="s">
        <v>151</v>
      </c>
      <c r="AU1557" s="239" t="s">
        <v>149</v>
      </c>
      <c r="AV1557" s="13" t="s">
        <v>81</v>
      </c>
      <c r="AW1557" s="13" t="s">
        <v>30</v>
      </c>
      <c r="AX1557" s="13" t="s">
        <v>73</v>
      </c>
      <c r="AY1557" s="239" t="s">
        <v>141</v>
      </c>
    </row>
    <row r="1558" s="14" customFormat="1">
      <c r="A1558" s="14"/>
      <c r="B1558" s="240"/>
      <c r="C1558" s="241"/>
      <c r="D1558" s="231" t="s">
        <v>151</v>
      </c>
      <c r="E1558" s="242" t="s">
        <v>1</v>
      </c>
      <c r="F1558" s="243" t="s">
        <v>1924</v>
      </c>
      <c r="G1558" s="241"/>
      <c r="H1558" s="244">
        <v>3.6400000000000001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151</v>
      </c>
      <c r="AU1558" s="250" t="s">
        <v>149</v>
      </c>
      <c r="AV1558" s="14" t="s">
        <v>149</v>
      </c>
      <c r="AW1558" s="14" t="s">
        <v>30</v>
      </c>
      <c r="AX1558" s="14" t="s">
        <v>73</v>
      </c>
      <c r="AY1558" s="250" t="s">
        <v>141</v>
      </c>
    </row>
    <row r="1559" s="15" customFormat="1">
      <c r="A1559" s="15"/>
      <c r="B1559" s="262"/>
      <c r="C1559" s="263"/>
      <c r="D1559" s="231" t="s">
        <v>151</v>
      </c>
      <c r="E1559" s="264" t="s">
        <v>1</v>
      </c>
      <c r="F1559" s="265" t="s">
        <v>173</v>
      </c>
      <c r="G1559" s="263"/>
      <c r="H1559" s="266">
        <v>10.1</v>
      </c>
      <c r="I1559" s="267"/>
      <c r="J1559" s="263"/>
      <c r="K1559" s="263"/>
      <c r="L1559" s="268"/>
      <c r="M1559" s="269"/>
      <c r="N1559" s="270"/>
      <c r="O1559" s="270"/>
      <c r="P1559" s="270"/>
      <c r="Q1559" s="270"/>
      <c r="R1559" s="270"/>
      <c r="S1559" s="270"/>
      <c r="T1559" s="271"/>
      <c r="U1559" s="15"/>
      <c r="V1559" s="15"/>
      <c r="W1559" s="15"/>
      <c r="X1559" s="15"/>
      <c r="Y1559" s="15"/>
      <c r="Z1559" s="15"/>
      <c r="AA1559" s="15"/>
      <c r="AB1559" s="15"/>
      <c r="AC1559" s="15"/>
      <c r="AD1559" s="15"/>
      <c r="AE1559" s="15"/>
      <c r="AT1559" s="272" t="s">
        <v>151</v>
      </c>
      <c r="AU1559" s="272" t="s">
        <v>149</v>
      </c>
      <c r="AV1559" s="15" t="s">
        <v>148</v>
      </c>
      <c r="AW1559" s="15" t="s">
        <v>30</v>
      </c>
      <c r="AX1559" s="15" t="s">
        <v>81</v>
      </c>
      <c r="AY1559" s="272" t="s">
        <v>141</v>
      </c>
    </row>
    <row r="1560" s="2" customFormat="1" ht="16.5" customHeight="1">
      <c r="A1560" s="38"/>
      <c r="B1560" s="39"/>
      <c r="C1560" s="251" t="s">
        <v>1925</v>
      </c>
      <c r="D1560" s="251" t="s">
        <v>154</v>
      </c>
      <c r="E1560" s="252" t="s">
        <v>1926</v>
      </c>
      <c r="F1560" s="253" t="s">
        <v>1927</v>
      </c>
      <c r="G1560" s="254" t="s">
        <v>177</v>
      </c>
      <c r="H1560" s="255">
        <v>12.119999999999999</v>
      </c>
      <c r="I1560" s="256"/>
      <c r="J1560" s="257">
        <f>ROUND(I1560*H1560,2)</f>
        <v>0</v>
      </c>
      <c r="K1560" s="258"/>
      <c r="L1560" s="259"/>
      <c r="M1560" s="260" t="s">
        <v>1</v>
      </c>
      <c r="N1560" s="261" t="s">
        <v>39</v>
      </c>
      <c r="O1560" s="91"/>
      <c r="P1560" s="225">
        <f>O1560*H1560</f>
        <v>0</v>
      </c>
      <c r="Q1560" s="225">
        <v>0.00012</v>
      </c>
      <c r="R1560" s="225">
        <f>Q1560*H1560</f>
        <v>0.0014544</v>
      </c>
      <c r="S1560" s="225">
        <v>0</v>
      </c>
      <c r="T1560" s="226">
        <f>S1560*H1560</f>
        <v>0</v>
      </c>
      <c r="U1560" s="38"/>
      <c r="V1560" s="38"/>
      <c r="W1560" s="38"/>
      <c r="X1560" s="38"/>
      <c r="Y1560" s="38"/>
      <c r="Z1560" s="38"/>
      <c r="AA1560" s="38"/>
      <c r="AB1560" s="38"/>
      <c r="AC1560" s="38"/>
      <c r="AD1560" s="38"/>
      <c r="AE1560" s="38"/>
      <c r="AR1560" s="227" t="s">
        <v>348</v>
      </c>
      <c r="AT1560" s="227" t="s">
        <v>154</v>
      </c>
      <c r="AU1560" s="227" t="s">
        <v>149</v>
      </c>
      <c r="AY1560" s="17" t="s">
        <v>141</v>
      </c>
      <c r="BE1560" s="228">
        <f>IF(N1560="základní",J1560,0)</f>
        <v>0</v>
      </c>
      <c r="BF1560" s="228">
        <f>IF(N1560="snížená",J1560,0)</f>
        <v>0</v>
      </c>
      <c r="BG1560" s="228">
        <f>IF(N1560="zákl. přenesená",J1560,0)</f>
        <v>0</v>
      </c>
      <c r="BH1560" s="228">
        <f>IF(N1560="sníž. přenesená",J1560,0)</f>
        <v>0</v>
      </c>
      <c r="BI1560" s="228">
        <f>IF(N1560="nulová",J1560,0)</f>
        <v>0</v>
      </c>
      <c r="BJ1560" s="17" t="s">
        <v>149</v>
      </c>
      <c r="BK1560" s="228">
        <f>ROUND(I1560*H1560,2)</f>
        <v>0</v>
      </c>
      <c r="BL1560" s="17" t="s">
        <v>265</v>
      </c>
      <c r="BM1560" s="227" t="s">
        <v>1928</v>
      </c>
    </row>
    <row r="1561" s="14" customFormat="1">
      <c r="A1561" s="14"/>
      <c r="B1561" s="240"/>
      <c r="C1561" s="241"/>
      <c r="D1561" s="231" t="s">
        <v>151</v>
      </c>
      <c r="E1561" s="242" t="s">
        <v>1</v>
      </c>
      <c r="F1561" s="243" t="s">
        <v>1929</v>
      </c>
      <c r="G1561" s="241"/>
      <c r="H1561" s="244">
        <v>10.1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151</v>
      </c>
      <c r="AU1561" s="250" t="s">
        <v>149</v>
      </c>
      <c r="AV1561" s="14" t="s">
        <v>149</v>
      </c>
      <c r="AW1561" s="14" t="s">
        <v>30</v>
      </c>
      <c r="AX1561" s="14" t="s">
        <v>81</v>
      </c>
      <c r="AY1561" s="250" t="s">
        <v>141</v>
      </c>
    </row>
    <row r="1562" s="14" customFormat="1">
      <c r="A1562" s="14"/>
      <c r="B1562" s="240"/>
      <c r="C1562" s="241"/>
      <c r="D1562" s="231" t="s">
        <v>151</v>
      </c>
      <c r="E1562" s="241"/>
      <c r="F1562" s="243" t="s">
        <v>1930</v>
      </c>
      <c r="G1562" s="241"/>
      <c r="H1562" s="244">
        <v>12.119999999999999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151</v>
      </c>
      <c r="AU1562" s="250" t="s">
        <v>149</v>
      </c>
      <c r="AV1562" s="14" t="s">
        <v>149</v>
      </c>
      <c r="AW1562" s="14" t="s">
        <v>4</v>
      </c>
      <c r="AX1562" s="14" t="s">
        <v>81</v>
      </c>
      <c r="AY1562" s="250" t="s">
        <v>141</v>
      </c>
    </row>
    <row r="1563" s="2" customFormat="1" ht="24.15" customHeight="1">
      <c r="A1563" s="38"/>
      <c r="B1563" s="39"/>
      <c r="C1563" s="215" t="s">
        <v>1931</v>
      </c>
      <c r="D1563" s="215" t="s">
        <v>144</v>
      </c>
      <c r="E1563" s="216" t="s">
        <v>1932</v>
      </c>
      <c r="F1563" s="217" t="s">
        <v>1933</v>
      </c>
      <c r="G1563" s="218" t="s">
        <v>162</v>
      </c>
      <c r="H1563" s="219">
        <v>1</v>
      </c>
      <c r="I1563" s="220"/>
      <c r="J1563" s="221">
        <f>ROUND(I1563*H1563,2)</f>
        <v>0</v>
      </c>
      <c r="K1563" s="222"/>
      <c r="L1563" s="44"/>
      <c r="M1563" s="223" t="s">
        <v>1</v>
      </c>
      <c r="N1563" s="224" t="s">
        <v>39</v>
      </c>
      <c r="O1563" s="91"/>
      <c r="P1563" s="225">
        <f>O1563*H1563</f>
        <v>0</v>
      </c>
      <c r="Q1563" s="225">
        <v>0.00020000000000000001</v>
      </c>
      <c r="R1563" s="225">
        <f>Q1563*H1563</f>
        <v>0.00020000000000000001</v>
      </c>
      <c r="S1563" s="225">
        <v>0</v>
      </c>
      <c r="T1563" s="226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27" t="s">
        <v>265</v>
      </c>
      <c r="AT1563" s="227" t="s">
        <v>144</v>
      </c>
      <c r="AU1563" s="227" t="s">
        <v>149</v>
      </c>
      <c r="AY1563" s="17" t="s">
        <v>141</v>
      </c>
      <c r="BE1563" s="228">
        <f>IF(N1563="základní",J1563,0)</f>
        <v>0</v>
      </c>
      <c r="BF1563" s="228">
        <f>IF(N1563="snížená",J1563,0)</f>
        <v>0</v>
      </c>
      <c r="BG1563" s="228">
        <f>IF(N1563="zákl. přenesená",J1563,0)</f>
        <v>0</v>
      </c>
      <c r="BH1563" s="228">
        <f>IF(N1563="sníž. přenesená",J1563,0)</f>
        <v>0</v>
      </c>
      <c r="BI1563" s="228">
        <f>IF(N1563="nulová",J1563,0)</f>
        <v>0</v>
      </c>
      <c r="BJ1563" s="17" t="s">
        <v>149</v>
      </c>
      <c r="BK1563" s="228">
        <f>ROUND(I1563*H1563,2)</f>
        <v>0</v>
      </c>
      <c r="BL1563" s="17" t="s">
        <v>265</v>
      </c>
      <c r="BM1563" s="227" t="s">
        <v>1934</v>
      </c>
    </row>
    <row r="1564" s="13" customFormat="1">
      <c r="A1564" s="13"/>
      <c r="B1564" s="229"/>
      <c r="C1564" s="230"/>
      <c r="D1564" s="231" t="s">
        <v>151</v>
      </c>
      <c r="E1564" s="232" t="s">
        <v>1</v>
      </c>
      <c r="F1564" s="233" t="s">
        <v>1935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151</v>
      </c>
      <c r="AU1564" s="239" t="s">
        <v>149</v>
      </c>
      <c r="AV1564" s="13" t="s">
        <v>81</v>
      </c>
      <c r="AW1564" s="13" t="s">
        <v>30</v>
      </c>
      <c r="AX1564" s="13" t="s">
        <v>73</v>
      </c>
      <c r="AY1564" s="239" t="s">
        <v>141</v>
      </c>
    </row>
    <row r="1565" s="14" customFormat="1">
      <c r="A1565" s="14"/>
      <c r="B1565" s="240"/>
      <c r="C1565" s="241"/>
      <c r="D1565" s="231" t="s">
        <v>151</v>
      </c>
      <c r="E1565" s="242" t="s">
        <v>1</v>
      </c>
      <c r="F1565" s="243" t="s">
        <v>81</v>
      </c>
      <c r="G1565" s="241"/>
      <c r="H1565" s="244">
        <v>1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151</v>
      </c>
      <c r="AU1565" s="250" t="s">
        <v>149</v>
      </c>
      <c r="AV1565" s="14" t="s">
        <v>149</v>
      </c>
      <c r="AW1565" s="14" t="s">
        <v>30</v>
      </c>
      <c r="AX1565" s="14" t="s">
        <v>81</v>
      </c>
      <c r="AY1565" s="250" t="s">
        <v>141</v>
      </c>
    </row>
    <row r="1566" s="2" customFormat="1" ht="24.15" customHeight="1">
      <c r="A1566" s="38"/>
      <c r="B1566" s="39"/>
      <c r="C1566" s="251" t="s">
        <v>1936</v>
      </c>
      <c r="D1566" s="251" t="s">
        <v>154</v>
      </c>
      <c r="E1566" s="252" t="s">
        <v>1937</v>
      </c>
      <c r="F1566" s="253" t="s">
        <v>1938</v>
      </c>
      <c r="G1566" s="254" t="s">
        <v>162</v>
      </c>
      <c r="H1566" s="255">
        <v>1</v>
      </c>
      <c r="I1566" s="256"/>
      <c r="J1566" s="257">
        <f>ROUND(I1566*H1566,2)</f>
        <v>0</v>
      </c>
      <c r="K1566" s="258"/>
      <c r="L1566" s="259"/>
      <c r="M1566" s="260" t="s">
        <v>1</v>
      </c>
      <c r="N1566" s="261" t="s">
        <v>39</v>
      </c>
      <c r="O1566" s="91"/>
      <c r="P1566" s="225">
        <f>O1566*H1566</f>
        <v>0</v>
      </c>
      <c r="Q1566" s="225">
        <v>0.00013999999999999999</v>
      </c>
      <c r="R1566" s="225">
        <f>Q1566*H1566</f>
        <v>0.00013999999999999999</v>
      </c>
      <c r="S1566" s="225">
        <v>0</v>
      </c>
      <c r="T1566" s="226">
        <f>S1566*H1566</f>
        <v>0</v>
      </c>
      <c r="U1566" s="38"/>
      <c r="V1566" s="38"/>
      <c r="W1566" s="38"/>
      <c r="X1566" s="38"/>
      <c r="Y1566" s="38"/>
      <c r="Z1566" s="38"/>
      <c r="AA1566" s="38"/>
      <c r="AB1566" s="38"/>
      <c r="AC1566" s="38"/>
      <c r="AD1566" s="38"/>
      <c r="AE1566" s="38"/>
      <c r="AR1566" s="227" t="s">
        <v>348</v>
      </c>
      <c r="AT1566" s="227" t="s">
        <v>154</v>
      </c>
      <c r="AU1566" s="227" t="s">
        <v>149</v>
      </c>
      <c r="AY1566" s="17" t="s">
        <v>141</v>
      </c>
      <c r="BE1566" s="228">
        <f>IF(N1566="základní",J1566,0)</f>
        <v>0</v>
      </c>
      <c r="BF1566" s="228">
        <f>IF(N1566="snížená",J1566,0)</f>
        <v>0</v>
      </c>
      <c r="BG1566" s="228">
        <f>IF(N1566="zákl. přenesená",J1566,0)</f>
        <v>0</v>
      </c>
      <c r="BH1566" s="228">
        <f>IF(N1566="sníž. přenesená",J1566,0)</f>
        <v>0</v>
      </c>
      <c r="BI1566" s="228">
        <f>IF(N1566="nulová",J1566,0)</f>
        <v>0</v>
      </c>
      <c r="BJ1566" s="17" t="s">
        <v>149</v>
      </c>
      <c r="BK1566" s="228">
        <f>ROUND(I1566*H1566,2)</f>
        <v>0</v>
      </c>
      <c r="BL1566" s="17" t="s">
        <v>265</v>
      </c>
      <c r="BM1566" s="227" t="s">
        <v>1939</v>
      </c>
    </row>
    <row r="1567" s="2" customFormat="1" ht="16.5" customHeight="1">
      <c r="A1567" s="38"/>
      <c r="B1567" s="39"/>
      <c r="C1567" s="215" t="s">
        <v>1940</v>
      </c>
      <c r="D1567" s="215" t="s">
        <v>144</v>
      </c>
      <c r="E1567" s="216" t="s">
        <v>1941</v>
      </c>
      <c r="F1567" s="217" t="s">
        <v>1942</v>
      </c>
      <c r="G1567" s="218" t="s">
        <v>162</v>
      </c>
      <c r="H1567" s="219">
        <v>4</v>
      </c>
      <c r="I1567" s="220"/>
      <c r="J1567" s="221">
        <f>ROUND(I1567*H1567,2)</f>
        <v>0</v>
      </c>
      <c r="K1567" s="222"/>
      <c r="L1567" s="44"/>
      <c r="M1567" s="223" t="s">
        <v>1</v>
      </c>
      <c r="N1567" s="224" t="s">
        <v>39</v>
      </c>
      <c r="O1567" s="91"/>
      <c r="P1567" s="225">
        <f>O1567*H1567</f>
        <v>0</v>
      </c>
      <c r="Q1567" s="225">
        <v>0</v>
      </c>
      <c r="R1567" s="225">
        <f>Q1567*H1567</f>
        <v>0</v>
      </c>
      <c r="S1567" s="225">
        <v>0</v>
      </c>
      <c r="T1567" s="226">
        <f>S1567*H1567</f>
        <v>0</v>
      </c>
      <c r="U1567" s="38"/>
      <c r="V1567" s="38"/>
      <c r="W1567" s="38"/>
      <c r="X1567" s="38"/>
      <c r="Y1567" s="38"/>
      <c r="Z1567" s="38"/>
      <c r="AA1567" s="38"/>
      <c r="AB1567" s="38"/>
      <c r="AC1567" s="38"/>
      <c r="AD1567" s="38"/>
      <c r="AE1567" s="38"/>
      <c r="AR1567" s="227" t="s">
        <v>265</v>
      </c>
      <c r="AT1567" s="227" t="s">
        <v>144</v>
      </c>
      <c r="AU1567" s="227" t="s">
        <v>149</v>
      </c>
      <c r="AY1567" s="17" t="s">
        <v>141</v>
      </c>
      <c r="BE1567" s="228">
        <f>IF(N1567="základní",J1567,0)</f>
        <v>0</v>
      </c>
      <c r="BF1567" s="228">
        <f>IF(N1567="snížená",J1567,0)</f>
        <v>0</v>
      </c>
      <c r="BG1567" s="228">
        <f>IF(N1567="zákl. přenesená",J1567,0)</f>
        <v>0</v>
      </c>
      <c r="BH1567" s="228">
        <f>IF(N1567="sníž. přenesená",J1567,0)</f>
        <v>0</v>
      </c>
      <c r="BI1567" s="228">
        <f>IF(N1567="nulová",J1567,0)</f>
        <v>0</v>
      </c>
      <c r="BJ1567" s="17" t="s">
        <v>149</v>
      </c>
      <c r="BK1567" s="228">
        <f>ROUND(I1567*H1567,2)</f>
        <v>0</v>
      </c>
      <c r="BL1567" s="17" t="s">
        <v>265</v>
      </c>
      <c r="BM1567" s="227" t="s">
        <v>1943</v>
      </c>
    </row>
    <row r="1568" s="13" customFormat="1">
      <c r="A1568" s="13"/>
      <c r="B1568" s="229"/>
      <c r="C1568" s="230"/>
      <c r="D1568" s="231" t="s">
        <v>151</v>
      </c>
      <c r="E1568" s="232" t="s">
        <v>1</v>
      </c>
      <c r="F1568" s="233" t="s">
        <v>1944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151</v>
      </c>
      <c r="AU1568" s="239" t="s">
        <v>149</v>
      </c>
      <c r="AV1568" s="13" t="s">
        <v>81</v>
      </c>
      <c r="AW1568" s="13" t="s">
        <v>30</v>
      </c>
      <c r="AX1568" s="13" t="s">
        <v>73</v>
      </c>
      <c r="AY1568" s="239" t="s">
        <v>141</v>
      </c>
    </row>
    <row r="1569" s="14" customFormat="1">
      <c r="A1569" s="14"/>
      <c r="B1569" s="240"/>
      <c r="C1569" s="241"/>
      <c r="D1569" s="231" t="s">
        <v>151</v>
      </c>
      <c r="E1569" s="242" t="s">
        <v>1</v>
      </c>
      <c r="F1569" s="243" t="s">
        <v>984</v>
      </c>
      <c r="G1569" s="241"/>
      <c r="H1569" s="244">
        <v>4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151</v>
      </c>
      <c r="AU1569" s="250" t="s">
        <v>149</v>
      </c>
      <c r="AV1569" s="14" t="s">
        <v>149</v>
      </c>
      <c r="AW1569" s="14" t="s">
        <v>30</v>
      </c>
      <c r="AX1569" s="14" t="s">
        <v>73</v>
      </c>
      <c r="AY1569" s="250" t="s">
        <v>141</v>
      </c>
    </row>
    <row r="1570" s="15" customFormat="1">
      <c r="A1570" s="15"/>
      <c r="B1570" s="262"/>
      <c r="C1570" s="263"/>
      <c r="D1570" s="231" t="s">
        <v>151</v>
      </c>
      <c r="E1570" s="264" t="s">
        <v>1</v>
      </c>
      <c r="F1570" s="265" t="s">
        <v>173</v>
      </c>
      <c r="G1570" s="263"/>
      <c r="H1570" s="266">
        <v>4</v>
      </c>
      <c r="I1570" s="267"/>
      <c r="J1570" s="263"/>
      <c r="K1570" s="263"/>
      <c r="L1570" s="268"/>
      <c r="M1570" s="269"/>
      <c r="N1570" s="270"/>
      <c r="O1570" s="270"/>
      <c r="P1570" s="270"/>
      <c r="Q1570" s="270"/>
      <c r="R1570" s="270"/>
      <c r="S1570" s="270"/>
      <c r="T1570" s="271"/>
      <c r="U1570" s="15"/>
      <c r="V1570" s="15"/>
      <c r="W1570" s="15"/>
      <c r="X1570" s="15"/>
      <c r="Y1570" s="15"/>
      <c r="Z1570" s="15"/>
      <c r="AA1570" s="15"/>
      <c r="AB1570" s="15"/>
      <c r="AC1570" s="15"/>
      <c r="AD1570" s="15"/>
      <c r="AE1570" s="15"/>
      <c r="AT1570" s="272" t="s">
        <v>151</v>
      </c>
      <c r="AU1570" s="272" t="s">
        <v>149</v>
      </c>
      <c r="AV1570" s="15" t="s">
        <v>148</v>
      </c>
      <c r="AW1570" s="15" t="s">
        <v>30</v>
      </c>
      <c r="AX1570" s="15" t="s">
        <v>81</v>
      </c>
      <c r="AY1570" s="272" t="s">
        <v>141</v>
      </c>
    </row>
    <row r="1571" s="2" customFormat="1" ht="16.5" customHeight="1">
      <c r="A1571" s="38"/>
      <c r="B1571" s="39"/>
      <c r="C1571" s="215" t="s">
        <v>1945</v>
      </c>
      <c r="D1571" s="215" t="s">
        <v>144</v>
      </c>
      <c r="E1571" s="216" t="s">
        <v>1946</v>
      </c>
      <c r="F1571" s="217" t="s">
        <v>1947</v>
      </c>
      <c r="G1571" s="218" t="s">
        <v>162</v>
      </c>
      <c r="H1571" s="219">
        <v>3</v>
      </c>
      <c r="I1571" s="220"/>
      <c r="J1571" s="221">
        <f>ROUND(I1571*H1571,2)</f>
        <v>0</v>
      </c>
      <c r="K1571" s="222"/>
      <c r="L1571" s="44"/>
      <c r="M1571" s="223" t="s">
        <v>1</v>
      </c>
      <c r="N1571" s="224" t="s">
        <v>39</v>
      </c>
      <c r="O1571" s="91"/>
      <c r="P1571" s="225">
        <f>O1571*H1571</f>
        <v>0</v>
      </c>
      <c r="Q1571" s="225">
        <v>0</v>
      </c>
      <c r="R1571" s="225">
        <f>Q1571*H1571</f>
        <v>0</v>
      </c>
      <c r="S1571" s="225">
        <v>0</v>
      </c>
      <c r="T1571" s="226">
        <f>S1571*H1571</f>
        <v>0</v>
      </c>
      <c r="U1571" s="38"/>
      <c r="V1571" s="38"/>
      <c r="W1571" s="38"/>
      <c r="X1571" s="38"/>
      <c r="Y1571" s="38"/>
      <c r="Z1571" s="38"/>
      <c r="AA1571" s="38"/>
      <c r="AB1571" s="38"/>
      <c r="AC1571" s="38"/>
      <c r="AD1571" s="38"/>
      <c r="AE1571" s="38"/>
      <c r="AR1571" s="227" t="s">
        <v>265</v>
      </c>
      <c r="AT1571" s="227" t="s">
        <v>144</v>
      </c>
      <c r="AU1571" s="227" t="s">
        <v>149</v>
      </c>
      <c r="AY1571" s="17" t="s">
        <v>141</v>
      </c>
      <c r="BE1571" s="228">
        <f>IF(N1571="základní",J1571,0)</f>
        <v>0</v>
      </c>
      <c r="BF1571" s="228">
        <f>IF(N1571="snížená",J1571,0)</f>
        <v>0</v>
      </c>
      <c r="BG1571" s="228">
        <f>IF(N1571="zákl. přenesená",J1571,0)</f>
        <v>0</v>
      </c>
      <c r="BH1571" s="228">
        <f>IF(N1571="sníž. přenesená",J1571,0)</f>
        <v>0</v>
      </c>
      <c r="BI1571" s="228">
        <f>IF(N1571="nulová",J1571,0)</f>
        <v>0</v>
      </c>
      <c r="BJ1571" s="17" t="s">
        <v>149</v>
      </c>
      <c r="BK1571" s="228">
        <f>ROUND(I1571*H1571,2)</f>
        <v>0</v>
      </c>
      <c r="BL1571" s="17" t="s">
        <v>265</v>
      </c>
      <c r="BM1571" s="227" t="s">
        <v>1948</v>
      </c>
    </row>
    <row r="1572" s="13" customFormat="1">
      <c r="A1572" s="13"/>
      <c r="B1572" s="229"/>
      <c r="C1572" s="230"/>
      <c r="D1572" s="231" t="s">
        <v>151</v>
      </c>
      <c r="E1572" s="232" t="s">
        <v>1</v>
      </c>
      <c r="F1572" s="233" t="s">
        <v>1949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151</v>
      </c>
      <c r="AU1572" s="239" t="s">
        <v>149</v>
      </c>
      <c r="AV1572" s="13" t="s">
        <v>81</v>
      </c>
      <c r="AW1572" s="13" t="s">
        <v>30</v>
      </c>
      <c r="AX1572" s="13" t="s">
        <v>73</v>
      </c>
      <c r="AY1572" s="239" t="s">
        <v>141</v>
      </c>
    </row>
    <row r="1573" s="14" customFormat="1">
      <c r="A1573" s="14"/>
      <c r="B1573" s="240"/>
      <c r="C1573" s="241"/>
      <c r="D1573" s="231" t="s">
        <v>151</v>
      </c>
      <c r="E1573" s="242" t="s">
        <v>1</v>
      </c>
      <c r="F1573" s="243" t="s">
        <v>308</v>
      </c>
      <c r="G1573" s="241"/>
      <c r="H1573" s="244">
        <v>2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151</v>
      </c>
      <c r="AU1573" s="250" t="s">
        <v>149</v>
      </c>
      <c r="AV1573" s="14" t="s">
        <v>149</v>
      </c>
      <c r="AW1573" s="14" t="s">
        <v>30</v>
      </c>
      <c r="AX1573" s="14" t="s">
        <v>73</v>
      </c>
      <c r="AY1573" s="250" t="s">
        <v>141</v>
      </c>
    </row>
    <row r="1574" s="13" customFormat="1">
      <c r="A1574" s="13"/>
      <c r="B1574" s="229"/>
      <c r="C1574" s="230"/>
      <c r="D1574" s="231" t="s">
        <v>151</v>
      </c>
      <c r="E1574" s="232" t="s">
        <v>1</v>
      </c>
      <c r="F1574" s="233" t="s">
        <v>1950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151</v>
      </c>
      <c r="AU1574" s="239" t="s">
        <v>149</v>
      </c>
      <c r="AV1574" s="13" t="s">
        <v>81</v>
      </c>
      <c r="AW1574" s="13" t="s">
        <v>30</v>
      </c>
      <c r="AX1574" s="13" t="s">
        <v>73</v>
      </c>
      <c r="AY1574" s="239" t="s">
        <v>141</v>
      </c>
    </row>
    <row r="1575" s="14" customFormat="1">
      <c r="A1575" s="14"/>
      <c r="B1575" s="240"/>
      <c r="C1575" s="241"/>
      <c r="D1575" s="231" t="s">
        <v>151</v>
      </c>
      <c r="E1575" s="242" t="s">
        <v>1</v>
      </c>
      <c r="F1575" s="243" t="s">
        <v>81</v>
      </c>
      <c r="G1575" s="241"/>
      <c r="H1575" s="244">
        <v>1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151</v>
      </c>
      <c r="AU1575" s="250" t="s">
        <v>149</v>
      </c>
      <c r="AV1575" s="14" t="s">
        <v>149</v>
      </c>
      <c r="AW1575" s="14" t="s">
        <v>30</v>
      </c>
      <c r="AX1575" s="14" t="s">
        <v>73</v>
      </c>
      <c r="AY1575" s="250" t="s">
        <v>141</v>
      </c>
    </row>
    <row r="1576" s="15" customFormat="1">
      <c r="A1576" s="15"/>
      <c r="B1576" s="262"/>
      <c r="C1576" s="263"/>
      <c r="D1576" s="231" t="s">
        <v>151</v>
      </c>
      <c r="E1576" s="264" t="s">
        <v>1</v>
      </c>
      <c r="F1576" s="265" t="s">
        <v>173</v>
      </c>
      <c r="G1576" s="263"/>
      <c r="H1576" s="266">
        <v>3</v>
      </c>
      <c r="I1576" s="267"/>
      <c r="J1576" s="263"/>
      <c r="K1576" s="263"/>
      <c r="L1576" s="268"/>
      <c r="M1576" s="269"/>
      <c r="N1576" s="270"/>
      <c r="O1576" s="270"/>
      <c r="P1576" s="270"/>
      <c r="Q1576" s="270"/>
      <c r="R1576" s="270"/>
      <c r="S1576" s="270"/>
      <c r="T1576" s="271"/>
      <c r="U1576" s="15"/>
      <c r="V1576" s="15"/>
      <c r="W1576" s="15"/>
      <c r="X1576" s="15"/>
      <c r="Y1576" s="15"/>
      <c r="Z1576" s="15"/>
      <c r="AA1576" s="15"/>
      <c r="AB1576" s="15"/>
      <c r="AC1576" s="15"/>
      <c r="AD1576" s="15"/>
      <c r="AE1576" s="15"/>
      <c r="AT1576" s="272" t="s">
        <v>151</v>
      </c>
      <c r="AU1576" s="272" t="s">
        <v>149</v>
      </c>
      <c r="AV1576" s="15" t="s">
        <v>148</v>
      </c>
      <c r="AW1576" s="15" t="s">
        <v>30</v>
      </c>
      <c r="AX1576" s="15" t="s">
        <v>81</v>
      </c>
      <c r="AY1576" s="272" t="s">
        <v>141</v>
      </c>
    </row>
    <row r="1577" s="2" customFormat="1" ht="16.5" customHeight="1">
      <c r="A1577" s="38"/>
      <c r="B1577" s="39"/>
      <c r="C1577" s="215" t="s">
        <v>1951</v>
      </c>
      <c r="D1577" s="215" t="s">
        <v>144</v>
      </c>
      <c r="E1577" s="216" t="s">
        <v>1952</v>
      </c>
      <c r="F1577" s="217" t="s">
        <v>1953</v>
      </c>
      <c r="G1577" s="218" t="s">
        <v>162</v>
      </c>
      <c r="H1577" s="219">
        <v>1</v>
      </c>
      <c r="I1577" s="220"/>
      <c r="J1577" s="221">
        <f>ROUND(I1577*H1577,2)</f>
        <v>0</v>
      </c>
      <c r="K1577" s="222"/>
      <c r="L1577" s="44"/>
      <c r="M1577" s="223" t="s">
        <v>1</v>
      </c>
      <c r="N1577" s="224" t="s">
        <v>39</v>
      </c>
      <c r="O1577" s="91"/>
      <c r="P1577" s="225">
        <f>O1577*H1577</f>
        <v>0</v>
      </c>
      <c r="Q1577" s="225">
        <v>0</v>
      </c>
      <c r="R1577" s="225">
        <f>Q1577*H1577</f>
        <v>0</v>
      </c>
      <c r="S1577" s="225">
        <v>0</v>
      </c>
      <c r="T1577" s="226">
        <f>S1577*H1577</f>
        <v>0</v>
      </c>
      <c r="U1577" s="38"/>
      <c r="V1577" s="38"/>
      <c r="W1577" s="38"/>
      <c r="X1577" s="38"/>
      <c r="Y1577" s="38"/>
      <c r="Z1577" s="38"/>
      <c r="AA1577" s="38"/>
      <c r="AB1577" s="38"/>
      <c r="AC1577" s="38"/>
      <c r="AD1577" s="38"/>
      <c r="AE1577" s="38"/>
      <c r="AR1577" s="227" t="s">
        <v>265</v>
      </c>
      <c r="AT1577" s="227" t="s">
        <v>144</v>
      </c>
      <c r="AU1577" s="227" t="s">
        <v>149</v>
      </c>
      <c r="AY1577" s="17" t="s">
        <v>141</v>
      </c>
      <c r="BE1577" s="228">
        <f>IF(N1577="základní",J1577,0)</f>
        <v>0</v>
      </c>
      <c r="BF1577" s="228">
        <f>IF(N1577="snížená",J1577,0)</f>
        <v>0</v>
      </c>
      <c r="BG1577" s="228">
        <f>IF(N1577="zákl. přenesená",J1577,0)</f>
        <v>0</v>
      </c>
      <c r="BH1577" s="228">
        <f>IF(N1577="sníž. přenesená",J1577,0)</f>
        <v>0</v>
      </c>
      <c r="BI1577" s="228">
        <f>IF(N1577="nulová",J1577,0)</f>
        <v>0</v>
      </c>
      <c r="BJ1577" s="17" t="s">
        <v>149</v>
      </c>
      <c r="BK1577" s="228">
        <f>ROUND(I1577*H1577,2)</f>
        <v>0</v>
      </c>
      <c r="BL1577" s="17" t="s">
        <v>265</v>
      </c>
      <c r="BM1577" s="227" t="s">
        <v>1954</v>
      </c>
    </row>
    <row r="1578" s="13" customFormat="1">
      <c r="A1578" s="13"/>
      <c r="B1578" s="229"/>
      <c r="C1578" s="230"/>
      <c r="D1578" s="231" t="s">
        <v>151</v>
      </c>
      <c r="E1578" s="232" t="s">
        <v>1</v>
      </c>
      <c r="F1578" s="233" t="s">
        <v>1955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151</v>
      </c>
      <c r="AU1578" s="239" t="s">
        <v>149</v>
      </c>
      <c r="AV1578" s="13" t="s">
        <v>81</v>
      </c>
      <c r="AW1578" s="13" t="s">
        <v>30</v>
      </c>
      <c r="AX1578" s="13" t="s">
        <v>73</v>
      </c>
      <c r="AY1578" s="239" t="s">
        <v>141</v>
      </c>
    </row>
    <row r="1579" s="14" customFormat="1">
      <c r="A1579" s="14"/>
      <c r="B1579" s="240"/>
      <c r="C1579" s="241"/>
      <c r="D1579" s="231" t="s">
        <v>151</v>
      </c>
      <c r="E1579" s="242" t="s">
        <v>1</v>
      </c>
      <c r="F1579" s="243" t="s">
        <v>81</v>
      </c>
      <c r="G1579" s="241"/>
      <c r="H1579" s="244">
        <v>1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151</v>
      </c>
      <c r="AU1579" s="250" t="s">
        <v>149</v>
      </c>
      <c r="AV1579" s="14" t="s">
        <v>149</v>
      </c>
      <c r="AW1579" s="14" t="s">
        <v>30</v>
      </c>
      <c r="AX1579" s="14" t="s">
        <v>81</v>
      </c>
      <c r="AY1579" s="250" t="s">
        <v>141</v>
      </c>
    </row>
    <row r="1580" s="2" customFormat="1" ht="24.15" customHeight="1">
      <c r="A1580" s="38"/>
      <c r="B1580" s="39"/>
      <c r="C1580" s="215" t="s">
        <v>1956</v>
      </c>
      <c r="D1580" s="215" t="s">
        <v>144</v>
      </c>
      <c r="E1580" s="216" t="s">
        <v>1957</v>
      </c>
      <c r="F1580" s="217" t="s">
        <v>1958</v>
      </c>
      <c r="G1580" s="218" t="s">
        <v>168</v>
      </c>
      <c r="H1580" s="219">
        <v>21.244</v>
      </c>
      <c r="I1580" s="220"/>
      <c r="J1580" s="221">
        <f>ROUND(I1580*H1580,2)</f>
        <v>0</v>
      </c>
      <c r="K1580" s="222"/>
      <c r="L1580" s="44"/>
      <c r="M1580" s="223" t="s">
        <v>1</v>
      </c>
      <c r="N1580" s="224" t="s">
        <v>39</v>
      </c>
      <c r="O1580" s="91"/>
      <c r="P1580" s="225">
        <f>O1580*H1580</f>
        <v>0</v>
      </c>
      <c r="Q1580" s="225">
        <v>5.0000000000000002E-05</v>
      </c>
      <c r="R1580" s="225">
        <f>Q1580*H1580</f>
        <v>0.0010622000000000001</v>
      </c>
      <c r="S1580" s="225">
        <v>0</v>
      </c>
      <c r="T1580" s="226">
        <f>S1580*H1580</f>
        <v>0</v>
      </c>
      <c r="U1580" s="38"/>
      <c r="V1580" s="38"/>
      <c r="W1580" s="38"/>
      <c r="X1580" s="38"/>
      <c r="Y1580" s="38"/>
      <c r="Z1580" s="38"/>
      <c r="AA1580" s="38"/>
      <c r="AB1580" s="38"/>
      <c r="AC1580" s="38"/>
      <c r="AD1580" s="38"/>
      <c r="AE1580" s="38"/>
      <c r="AR1580" s="227" t="s">
        <v>265</v>
      </c>
      <c r="AT1580" s="227" t="s">
        <v>144</v>
      </c>
      <c r="AU1580" s="227" t="s">
        <v>149</v>
      </c>
      <c r="AY1580" s="17" t="s">
        <v>141</v>
      </c>
      <c r="BE1580" s="228">
        <f>IF(N1580="základní",J1580,0)</f>
        <v>0</v>
      </c>
      <c r="BF1580" s="228">
        <f>IF(N1580="snížená",J1580,0)</f>
        <v>0</v>
      </c>
      <c r="BG1580" s="228">
        <f>IF(N1580="zákl. přenesená",J1580,0)</f>
        <v>0</v>
      </c>
      <c r="BH1580" s="228">
        <f>IF(N1580="sníž. přenesená",J1580,0)</f>
        <v>0</v>
      </c>
      <c r="BI1580" s="228">
        <f>IF(N1580="nulová",J1580,0)</f>
        <v>0</v>
      </c>
      <c r="BJ1580" s="17" t="s">
        <v>149</v>
      </c>
      <c r="BK1580" s="228">
        <f>ROUND(I1580*H1580,2)</f>
        <v>0</v>
      </c>
      <c r="BL1580" s="17" t="s">
        <v>265</v>
      </c>
      <c r="BM1580" s="227" t="s">
        <v>1959</v>
      </c>
    </row>
    <row r="1581" s="13" customFormat="1">
      <c r="A1581" s="13"/>
      <c r="B1581" s="229"/>
      <c r="C1581" s="230"/>
      <c r="D1581" s="231" t="s">
        <v>151</v>
      </c>
      <c r="E1581" s="232" t="s">
        <v>1</v>
      </c>
      <c r="F1581" s="233" t="s">
        <v>1881</v>
      </c>
      <c r="G1581" s="230"/>
      <c r="H1581" s="232" t="s">
        <v>1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9" t="s">
        <v>151</v>
      </c>
      <c r="AU1581" s="239" t="s">
        <v>149</v>
      </c>
      <c r="AV1581" s="13" t="s">
        <v>81</v>
      </c>
      <c r="AW1581" s="13" t="s">
        <v>30</v>
      </c>
      <c r="AX1581" s="13" t="s">
        <v>73</v>
      </c>
      <c r="AY1581" s="239" t="s">
        <v>141</v>
      </c>
    </row>
    <row r="1582" s="14" customFormat="1">
      <c r="A1582" s="14"/>
      <c r="B1582" s="240"/>
      <c r="C1582" s="241"/>
      <c r="D1582" s="231" t="s">
        <v>151</v>
      </c>
      <c r="E1582" s="242" t="s">
        <v>1</v>
      </c>
      <c r="F1582" s="243" t="s">
        <v>215</v>
      </c>
      <c r="G1582" s="241"/>
      <c r="H1582" s="244">
        <v>15.784000000000001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0" t="s">
        <v>151</v>
      </c>
      <c r="AU1582" s="250" t="s">
        <v>149</v>
      </c>
      <c r="AV1582" s="14" t="s">
        <v>149</v>
      </c>
      <c r="AW1582" s="14" t="s">
        <v>30</v>
      </c>
      <c r="AX1582" s="14" t="s">
        <v>73</v>
      </c>
      <c r="AY1582" s="250" t="s">
        <v>141</v>
      </c>
    </row>
    <row r="1583" s="13" customFormat="1">
      <c r="A1583" s="13"/>
      <c r="B1583" s="229"/>
      <c r="C1583" s="230"/>
      <c r="D1583" s="231" t="s">
        <v>151</v>
      </c>
      <c r="E1583" s="232" t="s">
        <v>1</v>
      </c>
      <c r="F1583" s="233" t="s">
        <v>427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151</v>
      </c>
      <c r="AU1583" s="239" t="s">
        <v>149</v>
      </c>
      <c r="AV1583" s="13" t="s">
        <v>81</v>
      </c>
      <c r="AW1583" s="13" t="s">
        <v>30</v>
      </c>
      <c r="AX1583" s="13" t="s">
        <v>73</v>
      </c>
      <c r="AY1583" s="239" t="s">
        <v>141</v>
      </c>
    </row>
    <row r="1584" s="14" customFormat="1">
      <c r="A1584" s="14"/>
      <c r="B1584" s="240"/>
      <c r="C1584" s="241"/>
      <c r="D1584" s="231" t="s">
        <v>151</v>
      </c>
      <c r="E1584" s="242" t="s">
        <v>1</v>
      </c>
      <c r="F1584" s="243" t="s">
        <v>217</v>
      </c>
      <c r="G1584" s="241"/>
      <c r="H1584" s="244">
        <v>5.46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151</v>
      </c>
      <c r="AU1584" s="250" t="s">
        <v>149</v>
      </c>
      <c r="AV1584" s="14" t="s">
        <v>149</v>
      </c>
      <c r="AW1584" s="14" t="s">
        <v>30</v>
      </c>
      <c r="AX1584" s="14" t="s">
        <v>73</v>
      </c>
      <c r="AY1584" s="250" t="s">
        <v>141</v>
      </c>
    </row>
    <row r="1585" s="15" customFormat="1">
      <c r="A1585" s="15"/>
      <c r="B1585" s="262"/>
      <c r="C1585" s="263"/>
      <c r="D1585" s="231" t="s">
        <v>151</v>
      </c>
      <c r="E1585" s="264" t="s">
        <v>1</v>
      </c>
      <c r="F1585" s="265" t="s">
        <v>173</v>
      </c>
      <c r="G1585" s="263"/>
      <c r="H1585" s="266">
        <v>21.244</v>
      </c>
      <c r="I1585" s="267"/>
      <c r="J1585" s="263"/>
      <c r="K1585" s="263"/>
      <c r="L1585" s="268"/>
      <c r="M1585" s="269"/>
      <c r="N1585" s="270"/>
      <c r="O1585" s="270"/>
      <c r="P1585" s="270"/>
      <c r="Q1585" s="270"/>
      <c r="R1585" s="270"/>
      <c r="S1585" s="270"/>
      <c r="T1585" s="271"/>
      <c r="U1585" s="15"/>
      <c r="V1585" s="15"/>
      <c r="W1585" s="15"/>
      <c r="X1585" s="15"/>
      <c r="Y1585" s="15"/>
      <c r="Z1585" s="15"/>
      <c r="AA1585" s="15"/>
      <c r="AB1585" s="15"/>
      <c r="AC1585" s="15"/>
      <c r="AD1585" s="15"/>
      <c r="AE1585" s="15"/>
      <c r="AT1585" s="272" t="s">
        <v>151</v>
      </c>
      <c r="AU1585" s="272" t="s">
        <v>149</v>
      </c>
      <c r="AV1585" s="15" t="s">
        <v>148</v>
      </c>
      <c r="AW1585" s="15" t="s">
        <v>30</v>
      </c>
      <c r="AX1585" s="15" t="s">
        <v>81</v>
      </c>
      <c r="AY1585" s="272" t="s">
        <v>141</v>
      </c>
    </row>
    <row r="1586" s="2" customFormat="1" ht="24.15" customHeight="1">
      <c r="A1586" s="38"/>
      <c r="B1586" s="39"/>
      <c r="C1586" s="215" t="s">
        <v>1960</v>
      </c>
      <c r="D1586" s="215" t="s">
        <v>144</v>
      </c>
      <c r="E1586" s="216" t="s">
        <v>1961</v>
      </c>
      <c r="F1586" s="217" t="s">
        <v>1962</v>
      </c>
      <c r="G1586" s="218" t="s">
        <v>147</v>
      </c>
      <c r="H1586" s="219">
        <v>0.74299999999999999</v>
      </c>
      <c r="I1586" s="220"/>
      <c r="J1586" s="221">
        <f>ROUND(I1586*H1586,2)</f>
        <v>0</v>
      </c>
      <c r="K1586" s="222"/>
      <c r="L1586" s="44"/>
      <c r="M1586" s="223" t="s">
        <v>1</v>
      </c>
      <c r="N1586" s="224" t="s">
        <v>39</v>
      </c>
      <c r="O1586" s="91"/>
      <c r="P1586" s="225">
        <f>O1586*H1586</f>
        <v>0</v>
      </c>
      <c r="Q1586" s="225">
        <v>0</v>
      </c>
      <c r="R1586" s="225">
        <f>Q1586*H1586</f>
        <v>0</v>
      </c>
      <c r="S1586" s="225">
        <v>0</v>
      </c>
      <c r="T1586" s="226">
        <f>S1586*H1586</f>
        <v>0</v>
      </c>
      <c r="U1586" s="38"/>
      <c r="V1586" s="38"/>
      <c r="W1586" s="38"/>
      <c r="X1586" s="38"/>
      <c r="Y1586" s="38"/>
      <c r="Z1586" s="38"/>
      <c r="AA1586" s="38"/>
      <c r="AB1586" s="38"/>
      <c r="AC1586" s="38"/>
      <c r="AD1586" s="38"/>
      <c r="AE1586" s="38"/>
      <c r="AR1586" s="227" t="s">
        <v>265</v>
      </c>
      <c r="AT1586" s="227" t="s">
        <v>144</v>
      </c>
      <c r="AU1586" s="227" t="s">
        <v>149</v>
      </c>
      <c r="AY1586" s="17" t="s">
        <v>141</v>
      </c>
      <c r="BE1586" s="228">
        <f>IF(N1586="základní",J1586,0)</f>
        <v>0</v>
      </c>
      <c r="BF1586" s="228">
        <f>IF(N1586="snížená",J1586,0)</f>
        <v>0</v>
      </c>
      <c r="BG1586" s="228">
        <f>IF(N1586="zákl. přenesená",J1586,0)</f>
        <v>0</v>
      </c>
      <c r="BH1586" s="228">
        <f>IF(N1586="sníž. přenesená",J1586,0)</f>
        <v>0</v>
      </c>
      <c r="BI1586" s="228">
        <f>IF(N1586="nulová",J1586,0)</f>
        <v>0</v>
      </c>
      <c r="BJ1586" s="17" t="s">
        <v>149</v>
      </c>
      <c r="BK1586" s="228">
        <f>ROUND(I1586*H1586,2)</f>
        <v>0</v>
      </c>
      <c r="BL1586" s="17" t="s">
        <v>265</v>
      </c>
      <c r="BM1586" s="227" t="s">
        <v>1963</v>
      </c>
    </row>
    <row r="1587" s="2" customFormat="1" ht="33" customHeight="1">
      <c r="A1587" s="38"/>
      <c r="B1587" s="39"/>
      <c r="C1587" s="215" t="s">
        <v>1964</v>
      </c>
      <c r="D1587" s="215" t="s">
        <v>144</v>
      </c>
      <c r="E1587" s="216" t="s">
        <v>1965</v>
      </c>
      <c r="F1587" s="217" t="s">
        <v>1966</v>
      </c>
      <c r="G1587" s="218" t="s">
        <v>147</v>
      </c>
      <c r="H1587" s="219">
        <v>1.486</v>
      </c>
      <c r="I1587" s="220"/>
      <c r="J1587" s="221">
        <f>ROUND(I1587*H1587,2)</f>
        <v>0</v>
      </c>
      <c r="K1587" s="222"/>
      <c r="L1587" s="44"/>
      <c r="M1587" s="223" t="s">
        <v>1</v>
      </c>
      <c r="N1587" s="224" t="s">
        <v>39</v>
      </c>
      <c r="O1587" s="91"/>
      <c r="P1587" s="225">
        <f>O1587*H1587</f>
        <v>0</v>
      </c>
      <c r="Q1587" s="225">
        <v>0</v>
      </c>
      <c r="R1587" s="225">
        <f>Q1587*H1587</f>
        <v>0</v>
      </c>
      <c r="S1587" s="225">
        <v>0</v>
      </c>
      <c r="T1587" s="226">
        <f>S1587*H1587</f>
        <v>0</v>
      </c>
      <c r="U1587" s="38"/>
      <c r="V1587" s="38"/>
      <c r="W1587" s="38"/>
      <c r="X1587" s="38"/>
      <c r="Y1587" s="38"/>
      <c r="Z1587" s="38"/>
      <c r="AA1587" s="38"/>
      <c r="AB1587" s="38"/>
      <c r="AC1587" s="38"/>
      <c r="AD1587" s="38"/>
      <c r="AE1587" s="38"/>
      <c r="AR1587" s="227" t="s">
        <v>265</v>
      </c>
      <c r="AT1587" s="227" t="s">
        <v>144</v>
      </c>
      <c r="AU1587" s="227" t="s">
        <v>149</v>
      </c>
      <c r="AY1587" s="17" t="s">
        <v>141</v>
      </c>
      <c r="BE1587" s="228">
        <f>IF(N1587="základní",J1587,0)</f>
        <v>0</v>
      </c>
      <c r="BF1587" s="228">
        <f>IF(N1587="snížená",J1587,0)</f>
        <v>0</v>
      </c>
      <c r="BG1587" s="228">
        <f>IF(N1587="zákl. přenesená",J1587,0)</f>
        <v>0</v>
      </c>
      <c r="BH1587" s="228">
        <f>IF(N1587="sníž. přenesená",J1587,0)</f>
        <v>0</v>
      </c>
      <c r="BI1587" s="228">
        <f>IF(N1587="nulová",J1587,0)</f>
        <v>0</v>
      </c>
      <c r="BJ1587" s="17" t="s">
        <v>149</v>
      </c>
      <c r="BK1587" s="228">
        <f>ROUND(I1587*H1587,2)</f>
        <v>0</v>
      </c>
      <c r="BL1587" s="17" t="s">
        <v>265</v>
      </c>
      <c r="BM1587" s="227" t="s">
        <v>1967</v>
      </c>
    </row>
    <row r="1588" s="14" customFormat="1">
      <c r="A1588" s="14"/>
      <c r="B1588" s="240"/>
      <c r="C1588" s="241"/>
      <c r="D1588" s="231" t="s">
        <v>151</v>
      </c>
      <c r="E1588" s="241"/>
      <c r="F1588" s="243" t="s">
        <v>1968</v>
      </c>
      <c r="G1588" s="241"/>
      <c r="H1588" s="244">
        <v>1.486</v>
      </c>
      <c r="I1588" s="245"/>
      <c r="J1588" s="241"/>
      <c r="K1588" s="241"/>
      <c r="L1588" s="246"/>
      <c r="M1588" s="247"/>
      <c r="N1588" s="248"/>
      <c r="O1588" s="248"/>
      <c r="P1588" s="248"/>
      <c r="Q1588" s="248"/>
      <c r="R1588" s="248"/>
      <c r="S1588" s="248"/>
      <c r="T1588" s="24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0" t="s">
        <v>151</v>
      </c>
      <c r="AU1588" s="250" t="s">
        <v>149</v>
      </c>
      <c r="AV1588" s="14" t="s">
        <v>149</v>
      </c>
      <c r="AW1588" s="14" t="s">
        <v>4</v>
      </c>
      <c r="AX1588" s="14" t="s">
        <v>81</v>
      </c>
      <c r="AY1588" s="250" t="s">
        <v>141</v>
      </c>
    </row>
    <row r="1589" s="12" customFormat="1" ht="22.8" customHeight="1">
      <c r="A1589" s="12"/>
      <c r="B1589" s="199"/>
      <c r="C1589" s="200"/>
      <c r="D1589" s="201" t="s">
        <v>72</v>
      </c>
      <c r="E1589" s="213" t="s">
        <v>1969</v>
      </c>
      <c r="F1589" s="213" t="s">
        <v>1970</v>
      </c>
      <c r="G1589" s="200"/>
      <c r="H1589" s="200"/>
      <c r="I1589" s="203"/>
      <c r="J1589" s="214">
        <f>BK1589</f>
        <v>0</v>
      </c>
      <c r="K1589" s="200"/>
      <c r="L1589" s="205"/>
      <c r="M1589" s="206"/>
      <c r="N1589" s="207"/>
      <c r="O1589" s="207"/>
      <c r="P1589" s="208">
        <f>SUM(P1590:P1796)</f>
        <v>0</v>
      </c>
      <c r="Q1589" s="207"/>
      <c r="R1589" s="208">
        <f>SUM(R1590:R1796)</f>
        <v>0.039882100000000004</v>
      </c>
      <c r="S1589" s="207"/>
      <c r="T1589" s="209">
        <f>SUM(T1590:T1796)</f>
        <v>0</v>
      </c>
      <c r="U1589" s="12"/>
      <c r="V1589" s="12"/>
      <c r="W1589" s="12"/>
      <c r="X1589" s="12"/>
      <c r="Y1589" s="12"/>
      <c r="Z1589" s="12"/>
      <c r="AA1589" s="12"/>
      <c r="AB1589" s="12"/>
      <c r="AC1589" s="12"/>
      <c r="AD1589" s="12"/>
      <c r="AE1589" s="12"/>
      <c r="AR1589" s="210" t="s">
        <v>149</v>
      </c>
      <c r="AT1589" s="211" t="s">
        <v>72</v>
      </c>
      <c r="AU1589" s="211" t="s">
        <v>81</v>
      </c>
      <c r="AY1589" s="210" t="s">
        <v>141</v>
      </c>
      <c r="BK1589" s="212">
        <f>SUM(BK1590:BK1796)</f>
        <v>0</v>
      </c>
    </row>
    <row r="1590" s="2" customFormat="1" ht="24.15" customHeight="1">
      <c r="A1590" s="38"/>
      <c r="B1590" s="39"/>
      <c r="C1590" s="215" t="s">
        <v>1971</v>
      </c>
      <c r="D1590" s="215" t="s">
        <v>144</v>
      </c>
      <c r="E1590" s="216" t="s">
        <v>1972</v>
      </c>
      <c r="F1590" s="217" t="s">
        <v>1973</v>
      </c>
      <c r="G1590" s="218" t="s">
        <v>162</v>
      </c>
      <c r="H1590" s="219">
        <v>6</v>
      </c>
      <c r="I1590" s="220"/>
      <c r="J1590" s="221">
        <f>ROUND(I1590*H1590,2)</f>
        <v>0</v>
      </c>
      <c r="K1590" s="222"/>
      <c r="L1590" s="44"/>
      <c r="M1590" s="223" t="s">
        <v>1</v>
      </c>
      <c r="N1590" s="224" t="s">
        <v>39</v>
      </c>
      <c r="O1590" s="91"/>
      <c r="P1590" s="225">
        <f>O1590*H1590</f>
        <v>0</v>
      </c>
      <c r="Q1590" s="225">
        <v>0</v>
      </c>
      <c r="R1590" s="225">
        <f>Q1590*H1590</f>
        <v>0</v>
      </c>
      <c r="S1590" s="225">
        <v>0</v>
      </c>
      <c r="T1590" s="226">
        <f>S1590*H1590</f>
        <v>0</v>
      </c>
      <c r="U1590" s="38"/>
      <c r="V1590" s="38"/>
      <c r="W1590" s="38"/>
      <c r="X1590" s="38"/>
      <c r="Y1590" s="38"/>
      <c r="Z1590" s="38"/>
      <c r="AA1590" s="38"/>
      <c r="AB1590" s="38"/>
      <c r="AC1590" s="38"/>
      <c r="AD1590" s="38"/>
      <c r="AE1590" s="38"/>
      <c r="AR1590" s="227" t="s">
        <v>265</v>
      </c>
      <c r="AT1590" s="227" t="s">
        <v>144</v>
      </c>
      <c r="AU1590" s="227" t="s">
        <v>149</v>
      </c>
      <c r="AY1590" s="17" t="s">
        <v>141</v>
      </c>
      <c r="BE1590" s="228">
        <f>IF(N1590="základní",J1590,0)</f>
        <v>0</v>
      </c>
      <c r="BF1590" s="228">
        <f>IF(N1590="snížená",J1590,0)</f>
        <v>0</v>
      </c>
      <c r="BG1590" s="228">
        <f>IF(N1590="zákl. přenesená",J1590,0)</f>
        <v>0</v>
      </c>
      <c r="BH1590" s="228">
        <f>IF(N1590="sníž. přenesená",J1590,0)</f>
        <v>0</v>
      </c>
      <c r="BI1590" s="228">
        <f>IF(N1590="nulová",J1590,0)</f>
        <v>0</v>
      </c>
      <c r="BJ1590" s="17" t="s">
        <v>149</v>
      </c>
      <c r="BK1590" s="228">
        <f>ROUND(I1590*H1590,2)</f>
        <v>0</v>
      </c>
      <c r="BL1590" s="17" t="s">
        <v>265</v>
      </c>
      <c r="BM1590" s="227" t="s">
        <v>1974</v>
      </c>
    </row>
    <row r="1591" s="14" customFormat="1">
      <c r="A1591" s="14"/>
      <c r="B1591" s="240"/>
      <c r="C1591" s="241"/>
      <c r="D1591" s="231" t="s">
        <v>151</v>
      </c>
      <c r="E1591" s="242" t="s">
        <v>1</v>
      </c>
      <c r="F1591" s="243" t="s">
        <v>179</v>
      </c>
      <c r="G1591" s="241"/>
      <c r="H1591" s="244">
        <v>6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151</v>
      </c>
      <c r="AU1591" s="250" t="s">
        <v>149</v>
      </c>
      <c r="AV1591" s="14" t="s">
        <v>149</v>
      </c>
      <c r="AW1591" s="14" t="s">
        <v>30</v>
      </c>
      <c r="AX1591" s="14" t="s">
        <v>73</v>
      </c>
      <c r="AY1591" s="250" t="s">
        <v>141</v>
      </c>
    </row>
    <row r="1592" s="15" customFormat="1">
      <c r="A1592" s="15"/>
      <c r="B1592" s="262"/>
      <c r="C1592" s="263"/>
      <c r="D1592" s="231" t="s">
        <v>151</v>
      </c>
      <c r="E1592" s="264" t="s">
        <v>1</v>
      </c>
      <c r="F1592" s="265" t="s">
        <v>173</v>
      </c>
      <c r="G1592" s="263"/>
      <c r="H1592" s="266">
        <v>6</v>
      </c>
      <c r="I1592" s="267"/>
      <c r="J1592" s="263"/>
      <c r="K1592" s="263"/>
      <c r="L1592" s="268"/>
      <c r="M1592" s="269"/>
      <c r="N1592" s="270"/>
      <c r="O1592" s="270"/>
      <c r="P1592" s="270"/>
      <c r="Q1592" s="270"/>
      <c r="R1592" s="270"/>
      <c r="S1592" s="270"/>
      <c r="T1592" s="271"/>
      <c r="U1592" s="15"/>
      <c r="V1592" s="15"/>
      <c r="W1592" s="15"/>
      <c r="X1592" s="15"/>
      <c r="Y1592" s="15"/>
      <c r="Z1592" s="15"/>
      <c r="AA1592" s="15"/>
      <c r="AB1592" s="15"/>
      <c r="AC1592" s="15"/>
      <c r="AD1592" s="15"/>
      <c r="AE1592" s="15"/>
      <c r="AT1592" s="272" t="s">
        <v>151</v>
      </c>
      <c r="AU1592" s="272" t="s">
        <v>149</v>
      </c>
      <c r="AV1592" s="15" t="s">
        <v>148</v>
      </c>
      <c r="AW1592" s="15" t="s">
        <v>30</v>
      </c>
      <c r="AX1592" s="15" t="s">
        <v>81</v>
      </c>
      <c r="AY1592" s="272" t="s">
        <v>141</v>
      </c>
    </row>
    <row r="1593" s="2" customFormat="1" ht="24.15" customHeight="1">
      <c r="A1593" s="38"/>
      <c r="B1593" s="39"/>
      <c r="C1593" s="215" t="s">
        <v>1975</v>
      </c>
      <c r="D1593" s="215" t="s">
        <v>144</v>
      </c>
      <c r="E1593" s="216" t="s">
        <v>1976</v>
      </c>
      <c r="F1593" s="217" t="s">
        <v>1977</v>
      </c>
      <c r="G1593" s="218" t="s">
        <v>168</v>
      </c>
      <c r="H1593" s="219">
        <v>19.379999999999999</v>
      </c>
      <c r="I1593" s="220"/>
      <c r="J1593" s="221">
        <f>ROUND(I1593*H1593,2)</f>
        <v>0</v>
      </c>
      <c r="K1593" s="222"/>
      <c r="L1593" s="44"/>
      <c r="M1593" s="223" t="s">
        <v>1</v>
      </c>
      <c r="N1593" s="224" t="s">
        <v>39</v>
      </c>
      <c r="O1593" s="91"/>
      <c r="P1593" s="225">
        <f>O1593*H1593</f>
        <v>0</v>
      </c>
      <c r="Q1593" s="225">
        <v>0</v>
      </c>
      <c r="R1593" s="225">
        <f>Q1593*H1593</f>
        <v>0</v>
      </c>
      <c r="S1593" s="225">
        <v>0</v>
      </c>
      <c r="T1593" s="226">
        <f>S1593*H1593</f>
        <v>0</v>
      </c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  <c r="AE1593" s="38"/>
      <c r="AR1593" s="227" t="s">
        <v>265</v>
      </c>
      <c r="AT1593" s="227" t="s">
        <v>144</v>
      </c>
      <c r="AU1593" s="227" t="s">
        <v>149</v>
      </c>
      <c r="AY1593" s="17" t="s">
        <v>141</v>
      </c>
      <c r="BE1593" s="228">
        <f>IF(N1593="základní",J1593,0)</f>
        <v>0</v>
      </c>
      <c r="BF1593" s="228">
        <f>IF(N1593="snížená",J1593,0)</f>
        <v>0</v>
      </c>
      <c r="BG1593" s="228">
        <f>IF(N1593="zákl. přenesená",J1593,0)</f>
        <v>0</v>
      </c>
      <c r="BH1593" s="228">
        <f>IF(N1593="sníž. přenesená",J1593,0)</f>
        <v>0</v>
      </c>
      <c r="BI1593" s="228">
        <f>IF(N1593="nulová",J1593,0)</f>
        <v>0</v>
      </c>
      <c r="BJ1593" s="17" t="s">
        <v>149</v>
      </c>
      <c r="BK1593" s="228">
        <f>ROUND(I1593*H1593,2)</f>
        <v>0</v>
      </c>
      <c r="BL1593" s="17" t="s">
        <v>265</v>
      </c>
      <c r="BM1593" s="227" t="s">
        <v>1978</v>
      </c>
    </row>
    <row r="1594" s="14" customFormat="1">
      <c r="A1594" s="14"/>
      <c r="B1594" s="240"/>
      <c r="C1594" s="241"/>
      <c r="D1594" s="231" t="s">
        <v>151</v>
      </c>
      <c r="E1594" s="242" t="s">
        <v>1</v>
      </c>
      <c r="F1594" s="243" t="s">
        <v>1979</v>
      </c>
      <c r="G1594" s="241"/>
      <c r="H1594" s="244">
        <v>12.800000000000001</v>
      </c>
      <c r="I1594" s="245"/>
      <c r="J1594" s="241"/>
      <c r="K1594" s="241"/>
      <c r="L1594" s="246"/>
      <c r="M1594" s="247"/>
      <c r="N1594" s="248"/>
      <c r="O1594" s="248"/>
      <c r="P1594" s="248"/>
      <c r="Q1594" s="248"/>
      <c r="R1594" s="248"/>
      <c r="S1594" s="248"/>
      <c r="T1594" s="249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0" t="s">
        <v>151</v>
      </c>
      <c r="AU1594" s="250" t="s">
        <v>149</v>
      </c>
      <c r="AV1594" s="14" t="s">
        <v>149</v>
      </c>
      <c r="AW1594" s="14" t="s">
        <v>30</v>
      </c>
      <c r="AX1594" s="14" t="s">
        <v>73</v>
      </c>
      <c r="AY1594" s="250" t="s">
        <v>141</v>
      </c>
    </row>
    <row r="1595" s="14" customFormat="1">
      <c r="A1595" s="14"/>
      <c r="B1595" s="240"/>
      <c r="C1595" s="241"/>
      <c r="D1595" s="231" t="s">
        <v>151</v>
      </c>
      <c r="E1595" s="242" t="s">
        <v>1</v>
      </c>
      <c r="F1595" s="243" t="s">
        <v>1980</v>
      </c>
      <c r="G1595" s="241"/>
      <c r="H1595" s="244">
        <v>5.2800000000000002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151</v>
      </c>
      <c r="AU1595" s="250" t="s">
        <v>149</v>
      </c>
      <c r="AV1595" s="14" t="s">
        <v>149</v>
      </c>
      <c r="AW1595" s="14" t="s">
        <v>30</v>
      </c>
      <c r="AX1595" s="14" t="s">
        <v>73</v>
      </c>
      <c r="AY1595" s="250" t="s">
        <v>141</v>
      </c>
    </row>
    <row r="1596" s="14" customFormat="1">
      <c r="A1596" s="14"/>
      <c r="B1596" s="240"/>
      <c r="C1596" s="241"/>
      <c r="D1596" s="231" t="s">
        <v>151</v>
      </c>
      <c r="E1596" s="242" t="s">
        <v>1</v>
      </c>
      <c r="F1596" s="243" t="s">
        <v>1981</v>
      </c>
      <c r="G1596" s="241"/>
      <c r="H1596" s="244">
        <v>1.3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151</v>
      </c>
      <c r="AU1596" s="250" t="s">
        <v>149</v>
      </c>
      <c r="AV1596" s="14" t="s">
        <v>149</v>
      </c>
      <c r="AW1596" s="14" t="s">
        <v>30</v>
      </c>
      <c r="AX1596" s="14" t="s">
        <v>73</v>
      </c>
      <c r="AY1596" s="250" t="s">
        <v>141</v>
      </c>
    </row>
    <row r="1597" s="15" customFormat="1">
      <c r="A1597" s="15"/>
      <c r="B1597" s="262"/>
      <c r="C1597" s="263"/>
      <c r="D1597" s="231" t="s">
        <v>151</v>
      </c>
      <c r="E1597" s="264" t="s">
        <v>1</v>
      </c>
      <c r="F1597" s="265" t="s">
        <v>173</v>
      </c>
      <c r="G1597" s="263"/>
      <c r="H1597" s="266">
        <v>19.379999999999999</v>
      </c>
      <c r="I1597" s="267"/>
      <c r="J1597" s="263"/>
      <c r="K1597" s="263"/>
      <c r="L1597" s="268"/>
      <c r="M1597" s="269"/>
      <c r="N1597" s="270"/>
      <c r="O1597" s="270"/>
      <c r="P1597" s="270"/>
      <c r="Q1597" s="270"/>
      <c r="R1597" s="270"/>
      <c r="S1597" s="270"/>
      <c r="T1597" s="271"/>
      <c r="U1597" s="15"/>
      <c r="V1597" s="15"/>
      <c r="W1597" s="15"/>
      <c r="X1597" s="15"/>
      <c r="Y1597" s="15"/>
      <c r="Z1597" s="15"/>
      <c r="AA1597" s="15"/>
      <c r="AB1597" s="15"/>
      <c r="AC1597" s="15"/>
      <c r="AD1597" s="15"/>
      <c r="AE1597" s="15"/>
      <c r="AT1597" s="272" t="s">
        <v>151</v>
      </c>
      <c r="AU1597" s="272" t="s">
        <v>149</v>
      </c>
      <c r="AV1597" s="15" t="s">
        <v>148</v>
      </c>
      <c r="AW1597" s="15" t="s">
        <v>30</v>
      </c>
      <c r="AX1597" s="15" t="s">
        <v>81</v>
      </c>
      <c r="AY1597" s="272" t="s">
        <v>141</v>
      </c>
    </row>
    <row r="1598" s="2" customFormat="1" ht="24.15" customHeight="1">
      <c r="A1598" s="38"/>
      <c r="B1598" s="39"/>
      <c r="C1598" s="215" t="s">
        <v>1982</v>
      </c>
      <c r="D1598" s="215" t="s">
        <v>144</v>
      </c>
      <c r="E1598" s="216" t="s">
        <v>1983</v>
      </c>
      <c r="F1598" s="217" t="s">
        <v>1984</v>
      </c>
      <c r="G1598" s="218" t="s">
        <v>168</v>
      </c>
      <c r="H1598" s="219">
        <v>19.039999999999999</v>
      </c>
      <c r="I1598" s="220"/>
      <c r="J1598" s="221">
        <f>ROUND(I1598*H1598,2)</f>
        <v>0</v>
      </c>
      <c r="K1598" s="222"/>
      <c r="L1598" s="44"/>
      <c r="M1598" s="223" t="s">
        <v>1</v>
      </c>
      <c r="N1598" s="224" t="s">
        <v>39</v>
      </c>
      <c r="O1598" s="91"/>
      <c r="P1598" s="225">
        <f>O1598*H1598</f>
        <v>0</v>
      </c>
      <c r="Q1598" s="225">
        <v>2.0000000000000002E-05</v>
      </c>
      <c r="R1598" s="225">
        <f>Q1598*H1598</f>
        <v>0.00038080000000000004</v>
      </c>
      <c r="S1598" s="225">
        <v>0</v>
      </c>
      <c r="T1598" s="226">
        <f>S1598*H1598</f>
        <v>0</v>
      </c>
      <c r="U1598" s="38"/>
      <c r="V1598" s="38"/>
      <c r="W1598" s="38"/>
      <c r="X1598" s="38"/>
      <c r="Y1598" s="38"/>
      <c r="Z1598" s="38"/>
      <c r="AA1598" s="38"/>
      <c r="AB1598" s="38"/>
      <c r="AC1598" s="38"/>
      <c r="AD1598" s="38"/>
      <c r="AE1598" s="38"/>
      <c r="AR1598" s="227" t="s">
        <v>265</v>
      </c>
      <c r="AT1598" s="227" t="s">
        <v>144</v>
      </c>
      <c r="AU1598" s="227" t="s">
        <v>149</v>
      </c>
      <c r="AY1598" s="17" t="s">
        <v>141</v>
      </c>
      <c r="BE1598" s="228">
        <f>IF(N1598="základní",J1598,0)</f>
        <v>0</v>
      </c>
      <c r="BF1598" s="228">
        <f>IF(N1598="snížená",J1598,0)</f>
        <v>0</v>
      </c>
      <c r="BG1598" s="228">
        <f>IF(N1598="zákl. přenesená",J1598,0)</f>
        <v>0</v>
      </c>
      <c r="BH1598" s="228">
        <f>IF(N1598="sníž. přenesená",J1598,0)</f>
        <v>0</v>
      </c>
      <c r="BI1598" s="228">
        <f>IF(N1598="nulová",J1598,0)</f>
        <v>0</v>
      </c>
      <c r="BJ1598" s="17" t="s">
        <v>149</v>
      </c>
      <c r="BK1598" s="228">
        <f>ROUND(I1598*H1598,2)</f>
        <v>0</v>
      </c>
      <c r="BL1598" s="17" t="s">
        <v>265</v>
      </c>
      <c r="BM1598" s="227" t="s">
        <v>1985</v>
      </c>
    </row>
    <row r="1599" s="13" customFormat="1">
      <c r="A1599" s="13"/>
      <c r="B1599" s="229"/>
      <c r="C1599" s="230"/>
      <c r="D1599" s="231" t="s">
        <v>151</v>
      </c>
      <c r="E1599" s="232" t="s">
        <v>1</v>
      </c>
      <c r="F1599" s="233" t="s">
        <v>1986</v>
      </c>
      <c r="G1599" s="230"/>
      <c r="H1599" s="232" t="s">
        <v>1</v>
      </c>
      <c r="I1599" s="234"/>
      <c r="J1599" s="230"/>
      <c r="K1599" s="230"/>
      <c r="L1599" s="235"/>
      <c r="M1599" s="236"/>
      <c r="N1599" s="237"/>
      <c r="O1599" s="237"/>
      <c r="P1599" s="237"/>
      <c r="Q1599" s="237"/>
      <c r="R1599" s="237"/>
      <c r="S1599" s="237"/>
      <c r="T1599" s="23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9" t="s">
        <v>151</v>
      </c>
      <c r="AU1599" s="239" t="s">
        <v>149</v>
      </c>
      <c r="AV1599" s="13" t="s">
        <v>81</v>
      </c>
      <c r="AW1599" s="13" t="s">
        <v>30</v>
      </c>
      <c r="AX1599" s="13" t="s">
        <v>73</v>
      </c>
      <c r="AY1599" s="239" t="s">
        <v>141</v>
      </c>
    </row>
    <row r="1600" s="13" customFormat="1">
      <c r="A1600" s="13"/>
      <c r="B1600" s="229"/>
      <c r="C1600" s="230"/>
      <c r="D1600" s="231" t="s">
        <v>151</v>
      </c>
      <c r="E1600" s="232" t="s">
        <v>1</v>
      </c>
      <c r="F1600" s="233" t="s">
        <v>1987</v>
      </c>
      <c r="G1600" s="230"/>
      <c r="H1600" s="232" t="s">
        <v>1</v>
      </c>
      <c r="I1600" s="234"/>
      <c r="J1600" s="230"/>
      <c r="K1600" s="230"/>
      <c r="L1600" s="235"/>
      <c r="M1600" s="236"/>
      <c r="N1600" s="237"/>
      <c r="O1600" s="237"/>
      <c r="P1600" s="237"/>
      <c r="Q1600" s="237"/>
      <c r="R1600" s="237"/>
      <c r="S1600" s="237"/>
      <c r="T1600" s="238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39" t="s">
        <v>151</v>
      </c>
      <c r="AU1600" s="239" t="s">
        <v>149</v>
      </c>
      <c r="AV1600" s="13" t="s">
        <v>81</v>
      </c>
      <c r="AW1600" s="13" t="s">
        <v>30</v>
      </c>
      <c r="AX1600" s="13" t="s">
        <v>73</v>
      </c>
      <c r="AY1600" s="239" t="s">
        <v>141</v>
      </c>
    </row>
    <row r="1601" s="14" customFormat="1">
      <c r="A1601" s="14"/>
      <c r="B1601" s="240"/>
      <c r="C1601" s="241"/>
      <c r="D1601" s="231" t="s">
        <v>151</v>
      </c>
      <c r="E1601" s="242" t="s">
        <v>1</v>
      </c>
      <c r="F1601" s="243" t="s">
        <v>1988</v>
      </c>
      <c r="G1601" s="241"/>
      <c r="H1601" s="244">
        <v>3.3919999999999999</v>
      </c>
      <c r="I1601" s="245"/>
      <c r="J1601" s="241"/>
      <c r="K1601" s="241"/>
      <c r="L1601" s="246"/>
      <c r="M1601" s="247"/>
      <c r="N1601" s="248"/>
      <c r="O1601" s="248"/>
      <c r="P1601" s="248"/>
      <c r="Q1601" s="248"/>
      <c r="R1601" s="248"/>
      <c r="S1601" s="248"/>
      <c r="T1601" s="249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50" t="s">
        <v>151</v>
      </c>
      <c r="AU1601" s="250" t="s">
        <v>149</v>
      </c>
      <c r="AV1601" s="14" t="s">
        <v>149</v>
      </c>
      <c r="AW1601" s="14" t="s">
        <v>30</v>
      </c>
      <c r="AX1601" s="14" t="s">
        <v>73</v>
      </c>
      <c r="AY1601" s="250" t="s">
        <v>141</v>
      </c>
    </row>
    <row r="1602" s="13" customFormat="1">
      <c r="A1602" s="13"/>
      <c r="B1602" s="229"/>
      <c r="C1602" s="230"/>
      <c r="D1602" s="231" t="s">
        <v>151</v>
      </c>
      <c r="E1602" s="232" t="s">
        <v>1</v>
      </c>
      <c r="F1602" s="233" t="s">
        <v>1989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151</v>
      </c>
      <c r="AU1602" s="239" t="s">
        <v>149</v>
      </c>
      <c r="AV1602" s="13" t="s">
        <v>81</v>
      </c>
      <c r="AW1602" s="13" t="s">
        <v>30</v>
      </c>
      <c r="AX1602" s="13" t="s">
        <v>73</v>
      </c>
      <c r="AY1602" s="239" t="s">
        <v>141</v>
      </c>
    </row>
    <row r="1603" s="14" customFormat="1">
      <c r="A1603" s="14"/>
      <c r="B1603" s="240"/>
      <c r="C1603" s="241"/>
      <c r="D1603" s="231" t="s">
        <v>151</v>
      </c>
      <c r="E1603" s="242" t="s">
        <v>1</v>
      </c>
      <c r="F1603" s="243" t="s">
        <v>1988</v>
      </c>
      <c r="G1603" s="241"/>
      <c r="H1603" s="244">
        <v>3.3919999999999999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151</v>
      </c>
      <c r="AU1603" s="250" t="s">
        <v>149</v>
      </c>
      <c r="AV1603" s="14" t="s">
        <v>149</v>
      </c>
      <c r="AW1603" s="14" t="s">
        <v>30</v>
      </c>
      <c r="AX1603" s="14" t="s">
        <v>73</v>
      </c>
      <c r="AY1603" s="250" t="s">
        <v>141</v>
      </c>
    </row>
    <row r="1604" s="13" customFormat="1">
      <c r="A1604" s="13"/>
      <c r="B1604" s="229"/>
      <c r="C1604" s="230"/>
      <c r="D1604" s="231" t="s">
        <v>151</v>
      </c>
      <c r="E1604" s="232" t="s">
        <v>1</v>
      </c>
      <c r="F1604" s="233" t="s">
        <v>1990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151</v>
      </c>
      <c r="AU1604" s="239" t="s">
        <v>149</v>
      </c>
      <c r="AV1604" s="13" t="s">
        <v>81</v>
      </c>
      <c r="AW1604" s="13" t="s">
        <v>30</v>
      </c>
      <c r="AX1604" s="13" t="s">
        <v>73</v>
      </c>
      <c r="AY1604" s="239" t="s">
        <v>141</v>
      </c>
    </row>
    <row r="1605" s="14" customFormat="1">
      <c r="A1605" s="14"/>
      <c r="B1605" s="240"/>
      <c r="C1605" s="241"/>
      <c r="D1605" s="231" t="s">
        <v>151</v>
      </c>
      <c r="E1605" s="242" t="s">
        <v>1</v>
      </c>
      <c r="F1605" s="243" t="s">
        <v>1988</v>
      </c>
      <c r="G1605" s="241"/>
      <c r="H1605" s="244">
        <v>3.3919999999999999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151</v>
      </c>
      <c r="AU1605" s="250" t="s">
        <v>149</v>
      </c>
      <c r="AV1605" s="14" t="s">
        <v>149</v>
      </c>
      <c r="AW1605" s="14" t="s">
        <v>30</v>
      </c>
      <c r="AX1605" s="14" t="s">
        <v>73</v>
      </c>
      <c r="AY1605" s="250" t="s">
        <v>141</v>
      </c>
    </row>
    <row r="1606" s="13" customFormat="1">
      <c r="A1606" s="13"/>
      <c r="B1606" s="229"/>
      <c r="C1606" s="230"/>
      <c r="D1606" s="231" t="s">
        <v>151</v>
      </c>
      <c r="E1606" s="232" t="s">
        <v>1</v>
      </c>
      <c r="F1606" s="233" t="s">
        <v>1991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151</v>
      </c>
      <c r="AU1606" s="239" t="s">
        <v>149</v>
      </c>
      <c r="AV1606" s="13" t="s">
        <v>81</v>
      </c>
      <c r="AW1606" s="13" t="s">
        <v>30</v>
      </c>
      <c r="AX1606" s="13" t="s">
        <v>73</v>
      </c>
      <c r="AY1606" s="239" t="s">
        <v>141</v>
      </c>
    </row>
    <row r="1607" s="14" customFormat="1">
      <c r="A1607" s="14"/>
      <c r="B1607" s="240"/>
      <c r="C1607" s="241"/>
      <c r="D1607" s="231" t="s">
        <v>151</v>
      </c>
      <c r="E1607" s="242" t="s">
        <v>1</v>
      </c>
      <c r="F1607" s="243" t="s">
        <v>1988</v>
      </c>
      <c r="G1607" s="241"/>
      <c r="H1607" s="244">
        <v>3.3919999999999999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151</v>
      </c>
      <c r="AU1607" s="250" t="s">
        <v>149</v>
      </c>
      <c r="AV1607" s="14" t="s">
        <v>149</v>
      </c>
      <c r="AW1607" s="14" t="s">
        <v>30</v>
      </c>
      <c r="AX1607" s="14" t="s">
        <v>73</v>
      </c>
      <c r="AY1607" s="250" t="s">
        <v>141</v>
      </c>
    </row>
    <row r="1608" s="13" customFormat="1">
      <c r="A1608" s="13"/>
      <c r="B1608" s="229"/>
      <c r="C1608" s="230"/>
      <c r="D1608" s="231" t="s">
        <v>151</v>
      </c>
      <c r="E1608" s="232" t="s">
        <v>1</v>
      </c>
      <c r="F1608" s="233" t="s">
        <v>1992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151</v>
      </c>
      <c r="AU1608" s="239" t="s">
        <v>149</v>
      </c>
      <c r="AV1608" s="13" t="s">
        <v>81</v>
      </c>
      <c r="AW1608" s="13" t="s">
        <v>30</v>
      </c>
      <c r="AX1608" s="13" t="s">
        <v>73</v>
      </c>
      <c r="AY1608" s="239" t="s">
        <v>141</v>
      </c>
    </row>
    <row r="1609" s="14" customFormat="1">
      <c r="A1609" s="14"/>
      <c r="B1609" s="240"/>
      <c r="C1609" s="241"/>
      <c r="D1609" s="231" t="s">
        <v>151</v>
      </c>
      <c r="E1609" s="242" t="s">
        <v>1</v>
      </c>
      <c r="F1609" s="243" t="s">
        <v>1993</v>
      </c>
      <c r="G1609" s="241"/>
      <c r="H1609" s="244">
        <v>5.4720000000000004</v>
      </c>
      <c r="I1609" s="245"/>
      <c r="J1609" s="241"/>
      <c r="K1609" s="241"/>
      <c r="L1609" s="246"/>
      <c r="M1609" s="247"/>
      <c r="N1609" s="248"/>
      <c r="O1609" s="248"/>
      <c r="P1609" s="248"/>
      <c r="Q1609" s="248"/>
      <c r="R1609" s="248"/>
      <c r="S1609" s="248"/>
      <c r="T1609" s="249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50" t="s">
        <v>151</v>
      </c>
      <c r="AU1609" s="250" t="s">
        <v>149</v>
      </c>
      <c r="AV1609" s="14" t="s">
        <v>149</v>
      </c>
      <c r="AW1609" s="14" t="s">
        <v>30</v>
      </c>
      <c r="AX1609" s="14" t="s">
        <v>73</v>
      </c>
      <c r="AY1609" s="250" t="s">
        <v>141</v>
      </c>
    </row>
    <row r="1610" s="15" customFormat="1">
      <c r="A1610" s="15"/>
      <c r="B1610" s="262"/>
      <c r="C1610" s="263"/>
      <c r="D1610" s="231" t="s">
        <v>151</v>
      </c>
      <c r="E1610" s="264" t="s">
        <v>1</v>
      </c>
      <c r="F1610" s="265" t="s">
        <v>173</v>
      </c>
      <c r="G1610" s="263"/>
      <c r="H1610" s="266">
        <v>19.039999999999999</v>
      </c>
      <c r="I1610" s="267"/>
      <c r="J1610" s="263"/>
      <c r="K1610" s="263"/>
      <c r="L1610" s="268"/>
      <c r="M1610" s="269"/>
      <c r="N1610" s="270"/>
      <c r="O1610" s="270"/>
      <c r="P1610" s="270"/>
      <c r="Q1610" s="270"/>
      <c r="R1610" s="270"/>
      <c r="S1610" s="270"/>
      <c r="T1610" s="271"/>
      <c r="U1610" s="15"/>
      <c r="V1610" s="15"/>
      <c r="W1610" s="15"/>
      <c r="X1610" s="15"/>
      <c r="Y1610" s="15"/>
      <c r="Z1610" s="15"/>
      <c r="AA1610" s="15"/>
      <c r="AB1610" s="15"/>
      <c r="AC1610" s="15"/>
      <c r="AD1610" s="15"/>
      <c r="AE1610" s="15"/>
      <c r="AT1610" s="272" t="s">
        <v>151</v>
      </c>
      <c r="AU1610" s="272" t="s">
        <v>149</v>
      </c>
      <c r="AV1610" s="15" t="s">
        <v>148</v>
      </c>
      <c r="AW1610" s="15" t="s">
        <v>30</v>
      </c>
      <c r="AX1610" s="15" t="s">
        <v>81</v>
      </c>
      <c r="AY1610" s="272" t="s">
        <v>141</v>
      </c>
    </row>
    <row r="1611" s="2" customFormat="1" ht="24.15" customHeight="1">
      <c r="A1611" s="38"/>
      <c r="B1611" s="39"/>
      <c r="C1611" s="215" t="s">
        <v>1994</v>
      </c>
      <c r="D1611" s="215" t="s">
        <v>144</v>
      </c>
      <c r="E1611" s="216" t="s">
        <v>1995</v>
      </c>
      <c r="F1611" s="217" t="s">
        <v>1996</v>
      </c>
      <c r="G1611" s="218" t="s">
        <v>168</v>
      </c>
      <c r="H1611" s="219">
        <v>19.039999999999999</v>
      </c>
      <c r="I1611" s="220"/>
      <c r="J1611" s="221">
        <f>ROUND(I1611*H1611,2)</f>
        <v>0</v>
      </c>
      <c r="K1611" s="222"/>
      <c r="L1611" s="44"/>
      <c r="M1611" s="223" t="s">
        <v>1</v>
      </c>
      <c r="N1611" s="224" t="s">
        <v>39</v>
      </c>
      <c r="O1611" s="91"/>
      <c r="P1611" s="225">
        <f>O1611*H1611</f>
        <v>0</v>
      </c>
      <c r="Q1611" s="225">
        <v>2.0000000000000002E-05</v>
      </c>
      <c r="R1611" s="225">
        <f>Q1611*H1611</f>
        <v>0.00038080000000000004</v>
      </c>
      <c r="S1611" s="225">
        <v>0</v>
      </c>
      <c r="T1611" s="226">
        <f>S1611*H1611</f>
        <v>0</v>
      </c>
      <c r="U1611" s="38"/>
      <c r="V1611" s="38"/>
      <c r="W1611" s="38"/>
      <c r="X1611" s="38"/>
      <c r="Y1611" s="38"/>
      <c r="Z1611" s="38"/>
      <c r="AA1611" s="38"/>
      <c r="AB1611" s="38"/>
      <c r="AC1611" s="38"/>
      <c r="AD1611" s="38"/>
      <c r="AE1611" s="38"/>
      <c r="AR1611" s="227" t="s">
        <v>265</v>
      </c>
      <c r="AT1611" s="227" t="s">
        <v>144</v>
      </c>
      <c r="AU1611" s="227" t="s">
        <v>149</v>
      </c>
      <c r="AY1611" s="17" t="s">
        <v>141</v>
      </c>
      <c r="BE1611" s="228">
        <f>IF(N1611="základní",J1611,0)</f>
        <v>0</v>
      </c>
      <c r="BF1611" s="228">
        <f>IF(N1611="snížená",J1611,0)</f>
        <v>0</v>
      </c>
      <c r="BG1611" s="228">
        <f>IF(N1611="zákl. přenesená",J1611,0)</f>
        <v>0</v>
      </c>
      <c r="BH1611" s="228">
        <f>IF(N1611="sníž. přenesená",J1611,0)</f>
        <v>0</v>
      </c>
      <c r="BI1611" s="228">
        <f>IF(N1611="nulová",J1611,0)</f>
        <v>0</v>
      </c>
      <c r="BJ1611" s="17" t="s">
        <v>149</v>
      </c>
      <c r="BK1611" s="228">
        <f>ROUND(I1611*H1611,2)</f>
        <v>0</v>
      </c>
      <c r="BL1611" s="17" t="s">
        <v>265</v>
      </c>
      <c r="BM1611" s="227" t="s">
        <v>1997</v>
      </c>
    </row>
    <row r="1612" s="13" customFormat="1">
      <c r="A1612" s="13"/>
      <c r="B1612" s="229"/>
      <c r="C1612" s="230"/>
      <c r="D1612" s="231" t="s">
        <v>151</v>
      </c>
      <c r="E1612" s="232" t="s">
        <v>1</v>
      </c>
      <c r="F1612" s="233" t="s">
        <v>1986</v>
      </c>
      <c r="G1612" s="230"/>
      <c r="H1612" s="232" t="s">
        <v>1</v>
      </c>
      <c r="I1612" s="234"/>
      <c r="J1612" s="230"/>
      <c r="K1612" s="230"/>
      <c r="L1612" s="235"/>
      <c r="M1612" s="236"/>
      <c r="N1612" s="237"/>
      <c r="O1612" s="237"/>
      <c r="P1612" s="237"/>
      <c r="Q1612" s="237"/>
      <c r="R1612" s="237"/>
      <c r="S1612" s="237"/>
      <c r="T1612" s="238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39" t="s">
        <v>151</v>
      </c>
      <c r="AU1612" s="239" t="s">
        <v>149</v>
      </c>
      <c r="AV1612" s="13" t="s">
        <v>81</v>
      </c>
      <c r="AW1612" s="13" t="s">
        <v>30</v>
      </c>
      <c r="AX1612" s="13" t="s">
        <v>73</v>
      </c>
      <c r="AY1612" s="239" t="s">
        <v>141</v>
      </c>
    </row>
    <row r="1613" s="13" customFormat="1">
      <c r="A1613" s="13"/>
      <c r="B1613" s="229"/>
      <c r="C1613" s="230"/>
      <c r="D1613" s="231" t="s">
        <v>151</v>
      </c>
      <c r="E1613" s="232" t="s">
        <v>1</v>
      </c>
      <c r="F1613" s="233" t="s">
        <v>1987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151</v>
      </c>
      <c r="AU1613" s="239" t="s">
        <v>149</v>
      </c>
      <c r="AV1613" s="13" t="s">
        <v>81</v>
      </c>
      <c r="AW1613" s="13" t="s">
        <v>30</v>
      </c>
      <c r="AX1613" s="13" t="s">
        <v>73</v>
      </c>
      <c r="AY1613" s="239" t="s">
        <v>141</v>
      </c>
    </row>
    <row r="1614" s="14" customFormat="1">
      <c r="A1614" s="14"/>
      <c r="B1614" s="240"/>
      <c r="C1614" s="241"/>
      <c r="D1614" s="231" t="s">
        <v>151</v>
      </c>
      <c r="E1614" s="242" t="s">
        <v>1</v>
      </c>
      <c r="F1614" s="243" t="s">
        <v>1988</v>
      </c>
      <c r="G1614" s="241"/>
      <c r="H1614" s="244">
        <v>3.3919999999999999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151</v>
      </c>
      <c r="AU1614" s="250" t="s">
        <v>149</v>
      </c>
      <c r="AV1614" s="14" t="s">
        <v>149</v>
      </c>
      <c r="AW1614" s="14" t="s">
        <v>30</v>
      </c>
      <c r="AX1614" s="14" t="s">
        <v>73</v>
      </c>
      <c r="AY1614" s="250" t="s">
        <v>141</v>
      </c>
    </row>
    <row r="1615" s="13" customFormat="1">
      <c r="A1615" s="13"/>
      <c r="B1615" s="229"/>
      <c r="C1615" s="230"/>
      <c r="D1615" s="231" t="s">
        <v>151</v>
      </c>
      <c r="E1615" s="232" t="s">
        <v>1</v>
      </c>
      <c r="F1615" s="233" t="s">
        <v>1989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151</v>
      </c>
      <c r="AU1615" s="239" t="s">
        <v>149</v>
      </c>
      <c r="AV1615" s="13" t="s">
        <v>81</v>
      </c>
      <c r="AW1615" s="13" t="s">
        <v>30</v>
      </c>
      <c r="AX1615" s="13" t="s">
        <v>73</v>
      </c>
      <c r="AY1615" s="239" t="s">
        <v>141</v>
      </c>
    </row>
    <row r="1616" s="14" customFormat="1">
      <c r="A1616" s="14"/>
      <c r="B1616" s="240"/>
      <c r="C1616" s="241"/>
      <c r="D1616" s="231" t="s">
        <v>151</v>
      </c>
      <c r="E1616" s="242" t="s">
        <v>1</v>
      </c>
      <c r="F1616" s="243" t="s">
        <v>1988</v>
      </c>
      <c r="G1616" s="241"/>
      <c r="H1616" s="244">
        <v>3.3919999999999999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151</v>
      </c>
      <c r="AU1616" s="250" t="s">
        <v>149</v>
      </c>
      <c r="AV1616" s="14" t="s">
        <v>149</v>
      </c>
      <c r="AW1616" s="14" t="s">
        <v>30</v>
      </c>
      <c r="AX1616" s="14" t="s">
        <v>73</v>
      </c>
      <c r="AY1616" s="250" t="s">
        <v>141</v>
      </c>
    </row>
    <row r="1617" s="13" customFormat="1">
      <c r="A1617" s="13"/>
      <c r="B1617" s="229"/>
      <c r="C1617" s="230"/>
      <c r="D1617" s="231" t="s">
        <v>151</v>
      </c>
      <c r="E1617" s="232" t="s">
        <v>1</v>
      </c>
      <c r="F1617" s="233" t="s">
        <v>1990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151</v>
      </c>
      <c r="AU1617" s="239" t="s">
        <v>149</v>
      </c>
      <c r="AV1617" s="13" t="s">
        <v>81</v>
      </c>
      <c r="AW1617" s="13" t="s">
        <v>30</v>
      </c>
      <c r="AX1617" s="13" t="s">
        <v>73</v>
      </c>
      <c r="AY1617" s="239" t="s">
        <v>141</v>
      </c>
    </row>
    <row r="1618" s="14" customFormat="1">
      <c r="A1618" s="14"/>
      <c r="B1618" s="240"/>
      <c r="C1618" s="241"/>
      <c r="D1618" s="231" t="s">
        <v>151</v>
      </c>
      <c r="E1618" s="242" t="s">
        <v>1</v>
      </c>
      <c r="F1618" s="243" t="s">
        <v>1988</v>
      </c>
      <c r="G1618" s="241"/>
      <c r="H1618" s="244">
        <v>3.3919999999999999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151</v>
      </c>
      <c r="AU1618" s="250" t="s">
        <v>149</v>
      </c>
      <c r="AV1618" s="14" t="s">
        <v>149</v>
      </c>
      <c r="AW1618" s="14" t="s">
        <v>30</v>
      </c>
      <c r="AX1618" s="14" t="s">
        <v>73</v>
      </c>
      <c r="AY1618" s="250" t="s">
        <v>141</v>
      </c>
    </row>
    <row r="1619" s="13" customFormat="1">
      <c r="A1619" s="13"/>
      <c r="B1619" s="229"/>
      <c r="C1619" s="230"/>
      <c r="D1619" s="231" t="s">
        <v>151</v>
      </c>
      <c r="E1619" s="232" t="s">
        <v>1</v>
      </c>
      <c r="F1619" s="233" t="s">
        <v>1991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151</v>
      </c>
      <c r="AU1619" s="239" t="s">
        <v>149</v>
      </c>
      <c r="AV1619" s="13" t="s">
        <v>81</v>
      </c>
      <c r="AW1619" s="13" t="s">
        <v>30</v>
      </c>
      <c r="AX1619" s="13" t="s">
        <v>73</v>
      </c>
      <c r="AY1619" s="239" t="s">
        <v>141</v>
      </c>
    </row>
    <row r="1620" s="14" customFormat="1">
      <c r="A1620" s="14"/>
      <c r="B1620" s="240"/>
      <c r="C1620" s="241"/>
      <c r="D1620" s="231" t="s">
        <v>151</v>
      </c>
      <c r="E1620" s="242" t="s">
        <v>1</v>
      </c>
      <c r="F1620" s="243" t="s">
        <v>1988</v>
      </c>
      <c r="G1620" s="241"/>
      <c r="H1620" s="244">
        <v>3.3919999999999999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151</v>
      </c>
      <c r="AU1620" s="250" t="s">
        <v>149</v>
      </c>
      <c r="AV1620" s="14" t="s">
        <v>149</v>
      </c>
      <c r="AW1620" s="14" t="s">
        <v>30</v>
      </c>
      <c r="AX1620" s="14" t="s">
        <v>73</v>
      </c>
      <c r="AY1620" s="250" t="s">
        <v>141</v>
      </c>
    </row>
    <row r="1621" s="13" customFormat="1">
      <c r="A1621" s="13"/>
      <c r="B1621" s="229"/>
      <c r="C1621" s="230"/>
      <c r="D1621" s="231" t="s">
        <v>151</v>
      </c>
      <c r="E1621" s="232" t="s">
        <v>1</v>
      </c>
      <c r="F1621" s="233" t="s">
        <v>1992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151</v>
      </c>
      <c r="AU1621" s="239" t="s">
        <v>149</v>
      </c>
      <c r="AV1621" s="13" t="s">
        <v>81</v>
      </c>
      <c r="AW1621" s="13" t="s">
        <v>30</v>
      </c>
      <c r="AX1621" s="13" t="s">
        <v>73</v>
      </c>
      <c r="AY1621" s="239" t="s">
        <v>141</v>
      </c>
    </row>
    <row r="1622" s="14" customFormat="1">
      <c r="A1622" s="14"/>
      <c r="B1622" s="240"/>
      <c r="C1622" s="241"/>
      <c r="D1622" s="231" t="s">
        <v>151</v>
      </c>
      <c r="E1622" s="242" t="s">
        <v>1</v>
      </c>
      <c r="F1622" s="243" t="s">
        <v>1993</v>
      </c>
      <c r="G1622" s="241"/>
      <c r="H1622" s="244">
        <v>5.4720000000000004</v>
      </c>
      <c r="I1622" s="245"/>
      <c r="J1622" s="241"/>
      <c r="K1622" s="241"/>
      <c r="L1622" s="246"/>
      <c r="M1622" s="247"/>
      <c r="N1622" s="248"/>
      <c r="O1622" s="248"/>
      <c r="P1622" s="248"/>
      <c r="Q1622" s="248"/>
      <c r="R1622" s="248"/>
      <c r="S1622" s="248"/>
      <c r="T1622" s="249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0" t="s">
        <v>151</v>
      </c>
      <c r="AU1622" s="250" t="s">
        <v>149</v>
      </c>
      <c r="AV1622" s="14" t="s">
        <v>149</v>
      </c>
      <c r="AW1622" s="14" t="s">
        <v>30</v>
      </c>
      <c r="AX1622" s="14" t="s">
        <v>73</v>
      </c>
      <c r="AY1622" s="250" t="s">
        <v>141</v>
      </c>
    </row>
    <row r="1623" s="15" customFormat="1">
      <c r="A1623" s="15"/>
      <c r="B1623" s="262"/>
      <c r="C1623" s="263"/>
      <c r="D1623" s="231" t="s">
        <v>151</v>
      </c>
      <c r="E1623" s="264" t="s">
        <v>1</v>
      </c>
      <c r="F1623" s="265" t="s">
        <v>173</v>
      </c>
      <c r="G1623" s="263"/>
      <c r="H1623" s="266">
        <v>19.039999999999999</v>
      </c>
      <c r="I1623" s="267"/>
      <c r="J1623" s="263"/>
      <c r="K1623" s="263"/>
      <c r="L1623" s="268"/>
      <c r="M1623" s="269"/>
      <c r="N1623" s="270"/>
      <c r="O1623" s="270"/>
      <c r="P1623" s="270"/>
      <c r="Q1623" s="270"/>
      <c r="R1623" s="270"/>
      <c r="S1623" s="270"/>
      <c r="T1623" s="271"/>
      <c r="U1623" s="15"/>
      <c r="V1623" s="15"/>
      <c r="W1623" s="15"/>
      <c r="X1623" s="15"/>
      <c r="Y1623" s="15"/>
      <c r="Z1623" s="15"/>
      <c r="AA1623" s="15"/>
      <c r="AB1623" s="15"/>
      <c r="AC1623" s="15"/>
      <c r="AD1623" s="15"/>
      <c r="AE1623" s="15"/>
      <c r="AT1623" s="272" t="s">
        <v>151</v>
      </c>
      <c r="AU1623" s="272" t="s">
        <v>149</v>
      </c>
      <c r="AV1623" s="15" t="s">
        <v>148</v>
      </c>
      <c r="AW1623" s="15" t="s">
        <v>30</v>
      </c>
      <c r="AX1623" s="15" t="s">
        <v>81</v>
      </c>
      <c r="AY1623" s="272" t="s">
        <v>141</v>
      </c>
    </row>
    <row r="1624" s="2" customFormat="1" ht="24.15" customHeight="1">
      <c r="A1624" s="38"/>
      <c r="B1624" s="39"/>
      <c r="C1624" s="215" t="s">
        <v>1998</v>
      </c>
      <c r="D1624" s="215" t="s">
        <v>144</v>
      </c>
      <c r="E1624" s="216" t="s">
        <v>1999</v>
      </c>
      <c r="F1624" s="217" t="s">
        <v>2000</v>
      </c>
      <c r="G1624" s="218" t="s">
        <v>168</v>
      </c>
      <c r="H1624" s="219">
        <v>57.119999999999997</v>
      </c>
      <c r="I1624" s="220"/>
      <c r="J1624" s="221">
        <f>ROUND(I1624*H1624,2)</f>
        <v>0</v>
      </c>
      <c r="K1624" s="222"/>
      <c r="L1624" s="44"/>
      <c r="M1624" s="223" t="s">
        <v>1</v>
      </c>
      <c r="N1624" s="224" t="s">
        <v>39</v>
      </c>
      <c r="O1624" s="91"/>
      <c r="P1624" s="225">
        <f>O1624*H1624</f>
        <v>0</v>
      </c>
      <c r="Q1624" s="225">
        <v>0</v>
      </c>
      <c r="R1624" s="225">
        <f>Q1624*H1624</f>
        <v>0</v>
      </c>
      <c r="S1624" s="225">
        <v>0</v>
      </c>
      <c r="T1624" s="226">
        <f>S1624*H1624</f>
        <v>0</v>
      </c>
      <c r="U1624" s="38"/>
      <c r="V1624" s="38"/>
      <c r="W1624" s="38"/>
      <c r="X1624" s="38"/>
      <c r="Y1624" s="38"/>
      <c r="Z1624" s="38"/>
      <c r="AA1624" s="38"/>
      <c r="AB1624" s="38"/>
      <c r="AC1624" s="38"/>
      <c r="AD1624" s="38"/>
      <c r="AE1624" s="38"/>
      <c r="AR1624" s="227" t="s">
        <v>265</v>
      </c>
      <c r="AT1624" s="227" t="s">
        <v>144</v>
      </c>
      <c r="AU1624" s="227" t="s">
        <v>149</v>
      </c>
      <c r="AY1624" s="17" t="s">
        <v>141</v>
      </c>
      <c r="BE1624" s="228">
        <f>IF(N1624="základní",J1624,0)</f>
        <v>0</v>
      </c>
      <c r="BF1624" s="228">
        <f>IF(N1624="snížená",J1624,0)</f>
        <v>0</v>
      </c>
      <c r="BG1624" s="228">
        <f>IF(N1624="zákl. přenesená",J1624,0)</f>
        <v>0</v>
      </c>
      <c r="BH1624" s="228">
        <f>IF(N1624="sníž. přenesená",J1624,0)</f>
        <v>0</v>
      </c>
      <c r="BI1624" s="228">
        <f>IF(N1624="nulová",J1624,0)</f>
        <v>0</v>
      </c>
      <c r="BJ1624" s="17" t="s">
        <v>149</v>
      </c>
      <c r="BK1624" s="228">
        <f>ROUND(I1624*H1624,2)</f>
        <v>0</v>
      </c>
      <c r="BL1624" s="17" t="s">
        <v>265</v>
      </c>
      <c r="BM1624" s="227" t="s">
        <v>2001</v>
      </c>
    </row>
    <row r="1625" s="13" customFormat="1">
      <c r="A1625" s="13"/>
      <c r="B1625" s="229"/>
      <c r="C1625" s="230"/>
      <c r="D1625" s="231" t="s">
        <v>151</v>
      </c>
      <c r="E1625" s="232" t="s">
        <v>1</v>
      </c>
      <c r="F1625" s="233" t="s">
        <v>1986</v>
      </c>
      <c r="G1625" s="230"/>
      <c r="H1625" s="232" t="s">
        <v>1</v>
      </c>
      <c r="I1625" s="234"/>
      <c r="J1625" s="230"/>
      <c r="K1625" s="230"/>
      <c r="L1625" s="235"/>
      <c r="M1625" s="236"/>
      <c r="N1625" s="237"/>
      <c r="O1625" s="237"/>
      <c r="P1625" s="237"/>
      <c r="Q1625" s="237"/>
      <c r="R1625" s="237"/>
      <c r="S1625" s="237"/>
      <c r="T1625" s="238"/>
      <c r="U1625" s="13"/>
      <c r="V1625" s="13"/>
      <c r="W1625" s="13"/>
      <c r="X1625" s="13"/>
      <c r="Y1625" s="13"/>
      <c r="Z1625" s="13"/>
      <c r="AA1625" s="13"/>
      <c r="AB1625" s="13"/>
      <c r="AC1625" s="13"/>
      <c r="AD1625" s="13"/>
      <c r="AE1625" s="13"/>
      <c r="AT1625" s="239" t="s">
        <v>151</v>
      </c>
      <c r="AU1625" s="239" t="s">
        <v>149</v>
      </c>
      <c r="AV1625" s="13" t="s">
        <v>81</v>
      </c>
      <c r="AW1625" s="13" t="s">
        <v>30</v>
      </c>
      <c r="AX1625" s="13" t="s">
        <v>73</v>
      </c>
      <c r="AY1625" s="239" t="s">
        <v>141</v>
      </c>
    </row>
    <row r="1626" s="13" customFormat="1">
      <c r="A1626" s="13"/>
      <c r="B1626" s="229"/>
      <c r="C1626" s="230"/>
      <c r="D1626" s="231" t="s">
        <v>151</v>
      </c>
      <c r="E1626" s="232" t="s">
        <v>1</v>
      </c>
      <c r="F1626" s="233" t="s">
        <v>1987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151</v>
      </c>
      <c r="AU1626" s="239" t="s">
        <v>149</v>
      </c>
      <c r="AV1626" s="13" t="s">
        <v>81</v>
      </c>
      <c r="AW1626" s="13" t="s">
        <v>30</v>
      </c>
      <c r="AX1626" s="13" t="s">
        <v>73</v>
      </c>
      <c r="AY1626" s="239" t="s">
        <v>141</v>
      </c>
    </row>
    <row r="1627" s="14" customFormat="1">
      <c r="A1627" s="14"/>
      <c r="B1627" s="240"/>
      <c r="C1627" s="241"/>
      <c r="D1627" s="231" t="s">
        <v>151</v>
      </c>
      <c r="E1627" s="242" t="s">
        <v>1</v>
      </c>
      <c r="F1627" s="243" t="s">
        <v>1988</v>
      </c>
      <c r="G1627" s="241"/>
      <c r="H1627" s="244">
        <v>3.3919999999999999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151</v>
      </c>
      <c r="AU1627" s="250" t="s">
        <v>149</v>
      </c>
      <c r="AV1627" s="14" t="s">
        <v>149</v>
      </c>
      <c r="AW1627" s="14" t="s">
        <v>30</v>
      </c>
      <c r="AX1627" s="14" t="s">
        <v>73</v>
      </c>
      <c r="AY1627" s="250" t="s">
        <v>141</v>
      </c>
    </row>
    <row r="1628" s="13" customFormat="1">
      <c r="A1628" s="13"/>
      <c r="B1628" s="229"/>
      <c r="C1628" s="230"/>
      <c r="D1628" s="231" t="s">
        <v>151</v>
      </c>
      <c r="E1628" s="232" t="s">
        <v>1</v>
      </c>
      <c r="F1628" s="233" t="s">
        <v>1989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151</v>
      </c>
      <c r="AU1628" s="239" t="s">
        <v>149</v>
      </c>
      <c r="AV1628" s="13" t="s">
        <v>81</v>
      </c>
      <c r="AW1628" s="13" t="s">
        <v>30</v>
      </c>
      <c r="AX1628" s="13" t="s">
        <v>73</v>
      </c>
      <c r="AY1628" s="239" t="s">
        <v>141</v>
      </c>
    </row>
    <row r="1629" s="14" customFormat="1">
      <c r="A1629" s="14"/>
      <c r="B1629" s="240"/>
      <c r="C1629" s="241"/>
      <c r="D1629" s="231" t="s">
        <v>151</v>
      </c>
      <c r="E1629" s="242" t="s">
        <v>1</v>
      </c>
      <c r="F1629" s="243" t="s">
        <v>1988</v>
      </c>
      <c r="G1629" s="241"/>
      <c r="H1629" s="244">
        <v>3.3919999999999999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151</v>
      </c>
      <c r="AU1629" s="250" t="s">
        <v>149</v>
      </c>
      <c r="AV1629" s="14" t="s">
        <v>149</v>
      </c>
      <c r="AW1629" s="14" t="s">
        <v>30</v>
      </c>
      <c r="AX1629" s="14" t="s">
        <v>73</v>
      </c>
      <c r="AY1629" s="250" t="s">
        <v>141</v>
      </c>
    </row>
    <row r="1630" s="13" customFormat="1">
      <c r="A1630" s="13"/>
      <c r="B1630" s="229"/>
      <c r="C1630" s="230"/>
      <c r="D1630" s="231" t="s">
        <v>151</v>
      </c>
      <c r="E1630" s="232" t="s">
        <v>1</v>
      </c>
      <c r="F1630" s="233" t="s">
        <v>1990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151</v>
      </c>
      <c r="AU1630" s="239" t="s">
        <v>149</v>
      </c>
      <c r="AV1630" s="13" t="s">
        <v>81</v>
      </c>
      <c r="AW1630" s="13" t="s">
        <v>30</v>
      </c>
      <c r="AX1630" s="13" t="s">
        <v>73</v>
      </c>
      <c r="AY1630" s="239" t="s">
        <v>141</v>
      </c>
    </row>
    <row r="1631" s="14" customFormat="1">
      <c r="A1631" s="14"/>
      <c r="B1631" s="240"/>
      <c r="C1631" s="241"/>
      <c r="D1631" s="231" t="s">
        <v>151</v>
      </c>
      <c r="E1631" s="242" t="s">
        <v>1</v>
      </c>
      <c r="F1631" s="243" t="s">
        <v>1988</v>
      </c>
      <c r="G1631" s="241"/>
      <c r="H1631" s="244">
        <v>3.3919999999999999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151</v>
      </c>
      <c r="AU1631" s="250" t="s">
        <v>149</v>
      </c>
      <c r="AV1631" s="14" t="s">
        <v>149</v>
      </c>
      <c r="AW1631" s="14" t="s">
        <v>30</v>
      </c>
      <c r="AX1631" s="14" t="s">
        <v>73</v>
      </c>
      <c r="AY1631" s="250" t="s">
        <v>141</v>
      </c>
    </row>
    <row r="1632" s="13" customFormat="1">
      <c r="A1632" s="13"/>
      <c r="B1632" s="229"/>
      <c r="C1632" s="230"/>
      <c r="D1632" s="231" t="s">
        <v>151</v>
      </c>
      <c r="E1632" s="232" t="s">
        <v>1</v>
      </c>
      <c r="F1632" s="233" t="s">
        <v>1991</v>
      </c>
      <c r="G1632" s="230"/>
      <c r="H1632" s="232" t="s">
        <v>1</v>
      </c>
      <c r="I1632" s="234"/>
      <c r="J1632" s="230"/>
      <c r="K1632" s="230"/>
      <c r="L1632" s="235"/>
      <c r="M1632" s="236"/>
      <c r="N1632" s="237"/>
      <c r="O1632" s="237"/>
      <c r="P1632" s="237"/>
      <c r="Q1632" s="237"/>
      <c r="R1632" s="237"/>
      <c r="S1632" s="237"/>
      <c r="T1632" s="23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9" t="s">
        <v>151</v>
      </c>
      <c r="AU1632" s="239" t="s">
        <v>149</v>
      </c>
      <c r="AV1632" s="13" t="s">
        <v>81</v>
      </c>
      <c r="AW1632" s="13" t="s">
        <v>30</v>
      </c>
      <c r="AX1632" s="13" t="s">
        <v>73</v>
      </c>
      <c r="AY1632" s="239" t="s">
        <v>141</v>
      </c>
    </row>
    <row r="1633" s="14" customFormat="1">
      <c r="A1633" s="14"/>
      <c r="B1633" s="240"/>
      <c r="C1633" s="241"/>
      <c r="D1633" s="231" t="s">
        <v>151</v>
      </c>
      <c r="E1633" s="242" t="s">
        <v>1</v>
      </c>
      <c r="F1633" s="243" t="s">
        <v>1988</v>
      </c>
      <c r="G1633" s="241"/>
      <c r="H1633" s="244">
        <v>3.3919999999999999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151</v>
      </c>
      <c r="AU1633" s="250" t="s">
        <v>149</v>
      </c>
      <c r="AV1633" s="14" t="s">
        <v>149</v>
      </c>
      <c r="AW1633" s="14" t="s">
        <v>30</v>
      </c>
      <c r="AX1633" s="14" t="s">
        <v>73</v>
      </c>
      <c r="AY1633" s="250" t="s">
        <v>141</v>
      </c>
    </row>
    <row r="1634" s="13" customFormat="1">
      <c r="A1634" s="13"/>
      <c r="B1634" s="229"/>
      <c r="C1634" s="230"/>
      <c r="D1634" s="231" t="s">
        <v>151</v>
      </c>
      <c r="E1634" s="232" t="s">
        <v>1</v>
      </c>
      <c r="F1634" s="233" t="s">
        <v>1992</v>
      </c>
      <c r="G1634" s="230"/>
      <c r="H1634" s="232" t="s">
        <v>1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151</v>
      </c>
      <c r="AU1634" s="239" t="s">
        <v>149</v>
      </c>
      <c r="AV1634" s="13" t="s">
        <v>81</v>
      </c>
      <c r="AW1634" s="13" t="s">
        <v>30</v>
      </c>
      <c r="AX1634" s="13" t="s">
        <v>73</v>
      </c>
      <c r="AY1634" s="239" t="s">
        <v>141</v>
      </c>
    </row>
    <row r="1635" s="14" customFormat="1">
      <c r="A1635" s="14"/>
      <c r="B1635" s="240"/>
      <c r="C1635" s="241"/>
      <c r="D1635" s="231" t="s">
        <v>151</v>
      </c>
      <c r="E1635" s="242" t="s">
        <v>1</v>
      </c>
      <c r="F1635" s="243" t="s">
        <v>1993</v>
      </c>
      <c r="G1635" s="241"/>
      <c r="H1635" s="244">
        <v>5.4720000000000004</v>
      </c>
      <c r="I1635" s="245"/>
      <c r="J1635" s="241"/>
      <c r="K1635" s="241"/>
      <c r="L1635" s="246"/>
      <c r="M1635" s="247"/>
      <c r="N1635" s="248"/>
      <c r="O1635" s="248"/>
      <c r="P1635" s="248"/>
      <c r="Q1635" s="248"/>
      <c r="R1635" s="248"/>
      <c r="S1635" s="248"/>
      <c r="T1635" s="24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0" t="s">
        <v>151</v>
      </c>
      <c r="AU1635" s="250" t="s">
        <v>149</v>
      </c>
      <c r="AV1635" s="14" t="s">
        <v>149</v>
      </c>
      <c r="AW1635" s="14" t="s">
        <v>30</v>
      </c>
      <c r="AX1635" s="14" t="s">
        <v>73</v>
      </c>
      <c r="AY1635" s="250" t="s">
        <v>141</v>
      </c>
    </row>
    <row r="1636" s="13" customFormat="1">
      <c r="A1636" s="13"/>
      <c r="B1636" s="229"/>
      <c r="C1636" s="230"/>
      <c r="D1636" s="231" t="s">
        <v>151</v>
      </c>
      <c r="E1636" s="232" t="s">
        <v>1</v>
      </c>
      <c r="F1636" s="233" t="s">
        <v>2002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151</v>
      </c>
      <c r="AU1636" s="239" t="s">
        <v>149</v>
      </c>
      <c r="AV1636" s="13" t="s">
        <v>81</v>
      </c>
      <c r="AW1636" s="13" t="s">
        <v>30</v>
      </c>
      <c r="AX1636" s="13" t="s">
        <v>73</v>
      </c>
      <c r="AY1636" s="239" t="s">
        <v>141</v>
      </c>
    </row>
    <row r="1637" s="14" customFormat="1">
      <c r="A1637" s="14"/>
      <c r="B1637" s="240"/>
      <c r="C1637" s="241"/>
      <c r="D1637" s="231" t="s">
        <v>151</v>
      </c>
      <c r="E1637" s="242" t="s">
        <v>1</v>
      </c>
      <c r="F1637" s="243" t="s">
        <v>2003</v>
      </c>
      <c r="G1637" s="241"/>
      <c r="H1637" s="244">
        <v>19.039999999999999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151</v>
      </c>
      <c r="AU1637" s="250" t="s">
        <v>149</v>
      </c>
      <c r="AV1637" s="14" t="s">
        <v>149</v>
      </c>
      <c r="AW1637" s="14" t="s">
        <v>30</v>
      </c>
      <c r="AX1637" s="14" t="s">
        <v>73</v>
      </c>
      <c r="AY1637" s="250" t="s">
        <v>141</v>
      </c>
    </row>
    <row r="1638" s="13" customFormat="1">
      <c r="A1638" s="13"/>
      <c r="B1638" s="229"/>
      <c r="C1638" s="230"/>
      <c r="D1638" s="231" t="s">
        <v>151</v>
      </c>
      <c r="E1638" s="232" t="s">
        <v>1</v>
      </c>
      <c r="F1638" s="233" t="s">
        <v>2004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151</v>
      </c>
      <c r="AU1638" s="239" t="s">
        <v>149</v>
      </c>
      <c r="AV1638" s="13" t="s">
        <v>81</v>
      </c>
      <c r="AW1638" s="13" t="s">
        <v>30</v>
      </c>
      <c r="AX1638" s="13" t="s">
        <v>73</v>
      </c>
      <c r="AY1638" s="239" t="s">
        <v>141</v>
      </c>
    </row>
    <row r="1639" s="14" customFormat="1">
      <c r="A1639" s="14"/>
      <c r="B1639" s="240"/>
      <c r="C1639" s="241"/>
      <c r="D1639" s="231" t="s">
        <v>151</v>
      </c>
      <c r="E1639" s="242" t="s">
        <v>1</v>
      </c>
      <c r="F1639" s="243" t="s">
        <v>2003</v>
      </c>
      <c r="G1639" s="241"/>
      <c r="H1639" s="244">
        <v>19.039999999999999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151</v>
      </c>
      <c r="AU1639" s="250" t="s">
        <v>149</v>
      </c>
      <c r="AV1639" s="14" t="s">
        <v>149</v>
      </c>
      <c r="AW1639" s="14" t="s">
        <v>30</v>
      </c>
      <c r="AX1639" s="14" t="s">
        <v>73</v>
      </c>
      <c r="AY1639" s="250" t="s">
        <v>141</v>
      </c>
    </row>
    <row r="1640" s="15" customFormat="1">
      <c r="A1640" s="15"/>
      <c r="B1640" s="262"/>
      <c r="C1640" s="263"/>
      <c r="D1640" s="231" t="s">
        <v>151</v>
      </c>
      <c r="E1640" s="264" t="s">
        <v>1</v>
      </c>
      <c r="F1640" s="265" t="s">
        <v>173</v>
      </c>
      <c r="G1640" s="263"/>
      <c r="H1640" s="266">
        <v>57.119999999999997</v>
      </c>
      <c r="I1640" s="267"/>
      <c r="J1640" s="263"/>
      <c r="K1640" s="263"/>
      <c r="L1640" s="268"/>
      <c r="M1640" s="269"/>
      <c r="N1640" s="270"/>
      <c r="O1640" s="270"/>
      <c r="P1640" s="270"/>
      <c r="Q1640" s="270"/>
      <c r="R1640" s="270"/>
      <c r="S1640" s="270"/>
      <c r="T1640" s="271"/>
      <c r="U1640" s="15"/>
      <c r="V1640" s="15"/>
      <c r="W1640" s="15"/>
      <c r="X1640" s="15"/>
      <c r="Y1640" s="15"/>
      <c r="Z1640" s="15"/>
      <c r="AA1640" s="15"/>
      <c r="AB1640" s="15"/>
      <c r="AC1640" s="15"/>
      <c r="AD1640" s="15"/>
      <c r="AE1640" s="15"/>
      <c r="AT1640" s="272" t="s">
        <v>151</v>
      </c>
      <c r="AU1640" s="272" t="s">
        <v>149</v>
      </c>
      <c r="AV1640" s="15" t="s">
        <v>148</v>
      </c>
      <c r="AW1640" s="15" t="s">
        <v>30</v>
      </c>
      <c r="AX1640" s="15" t="s">
        <v>81</v>
      </c>
      <c r="AY1640" s="272" t="s">
        <v>141</v>
      </c>
    </row>
    <row r="1641" s="2" customFormat="1" ht="21.75" customHeight="1">
      <c r="A1641" s="38"/>
      <c r="B1641" s="39"/>
      <c r="C1641" s="215" t="s">
        <v>2005</v>
      </c>
      <c r="D1641" s="215" t="s">
        <v>144</v>
      </c>
      <c r="E1641" s="216" t="s">
        <v>2006</v>
      </c>
      <c r="F1641" s="217" t="s">
        <v>2007</v>
      </c>
      <c r="G1641" s="218" t="s">
        <v>168</v>
      </c>
      <c r="H1641" s="219">
        <v>19.039999999999999</v>
      </c>
      <c r="I1641" s="220"/>
      <c r="J1641" s="221">
        <f>ROUND(I1641*H1641,2)</f>
        <v>0</v>
      </c>
      <c r="K1641" s="222"/>
      <c r="L1641" s="44"/>
      <c r="M1641" s="223" t="s">
        <v>1</v>
      </c>
      <c r="N1641" s="224" t="s">
        <v>39</v>
      </c>
      <c r="O1641" s="91"/>
      <c r="P1641" s="225">
        <f>O1641*H1641</f>
        <v>0</v>
      </c>
      <c r="Q1641" s="225">
        <v>2.0000000000000002E-05</v>
      </c>
      <c r="R1641" s="225">
        <f>Q1641*H1641</f>
        <v>0.00038080000000000004</v>
      </c>
      <c r="S1641" s="225">
        <v>0</v>
      </c>
      <c r="T1641" s="226">
        <f>S1641*H1641</f>
        <v>0</v>
      </c>
      <c r="U1641" s="38"/>
      <c r="V1641" s="38"/>
      <c r="W1641" s="38"/>
      <c r="X1641" s="38"/>
      <c r="Y1641" s="38"/>
      <c r="Z1641" s="38"/>
      <c r="AA1641" s="38"/>
      <c r="AB1641" s="38"/>
      <c r="AC1641" s="38"/>
      <c r="AD1641" s="38"/>
      <c r="AE1641" s="38"/>
      <c r="AR1641" s="227" t="s">
        <v>265</v>
      </c>
      <c r="AT1641" s="227" t="s">
        <v>144</v>
      </c>
      <c r="AU1641" s="227" t="s">
        <v>149</v>
      </c>
      <c r="AY1641" s="17" t="s">
        <v>141</v>
      </c>
      <c r="BE1641" s="228">
        <f>IF(N1641="základní",J1641,0)</f>
        <v>0</v>
      </c>
      <c r="BF1641" s="228">
        <f>IF(N1641="snížená",J1641,0)</f>
        <v>0</v>
      </c>
      <c r="BG1641" s="228">
        <f>IF(N1641="zákl. přenesená",J1641,0)</f>
        <v>0</v>
      </c>
      <c r="BH1641" s="228">
        <f>IF(N1641="sníž. přenesená",J1641,0)</f>
        <v>0</v>
      </c>
      <c r="BI1641" s="228">
        <f>IF(N1641="nulová",J1641,0)</f>
        <v>0</v>
      </c>
      <c r="BJ1641" s="17" t="s">
        <v>149</v>
      </c>
      <c r="BK1641" s="228">
        <f>ROUND(I1641*H1641,2)</f>
        <v>0</v>
      </c>
      <c r="BL1641" s="17" t="s">
        <v>265</v>
      </c>
      <c r="BM1641" s="227" t="s">
        <v>2008</v>
      </c>
    </row>
    <row r="1642" s="13" customFormat="1">
      <c r="A1642" s="13"/>
      <c r="B1642" s="229"/>
      <c r="C1642" s="230"/>
      <c r="D1642" s="231" t="s">
        <v>151</v>
      </c>
      <c r="E1642" s="232" t="s">
        <v>1</v>
      </c>
      <c r="F1642" s="233" t="s">
        <v>1986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151</v>
      </c>
      <c r="AU1642" s="239" t="s">
        <v>149</v>
      </c>
      <c r="AV1642" s="13" t="s">
        <v>81</v>
      </c>
      <c r="AW1642" s="13" t="s">
        <v>30</v>
      </c>
      <c r="AX1642" s="13" t="s">
        <v>73</v>
      </c>
      <c r="AY1642" s="239" t="s">
        <v>141</v>
      </c>
    </row>
    <row r="1643" s="13" customFormat="1">
      <c r="A1643" s="13"/>
      <c r="B1643" s="229"/>
      <c r="C1643" s="230"/>
      <c r="D1643" s="231" t="s">
        <v>151</v>
      </c>
      <c r="E1643" s="232" t="s">
        <v>1</v>
      </c>
      <c r="F1643" s="233" t="s">
        <v>1987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151</v>
      </c>
      <c r="AU1643" s="239" t="s">
        <v>149</v>
      </c>
      <c r="AV1643" s="13" t="s">
        <v>81</v>
      </c>
      <c r="AW1643" s="13" t="s">
        <v>30</v>
      </c>
      <c r="AX1643" s="13" t="s">
        <v>73</v>
      </c>
      <c r="AY1643" s="239" t="s">
        <v>141</v>
      </c>
    </row>
    <row r="1644" s="14" customFormat="1">
      <c r="A1644" s="14"/>
      <c r="B1644" s="240"/>
      <c r="C1644" s="241"/>
      <c r="D1644" s="231" t="s">
        <v>151</v>
      </c>
      <c r="E1644" s="242" t="s">
        <v>1</v>
      </c>
      <c r="F1644" s="243" t="s">
        <v>1988</v>
      </c>
      <c r="G1644" s="241"/>
      <c r="H1644" s="244">
        <v>3.3919999999999999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151</v>
      </c>
      <c r="AU1644" s="250" t="s">
        <v>149</v>
      </c>
      <c r="AV1644" s="14" t="s">
        <v>149</v>
      </c>
      <c r="AW1644" s="14" t="s">
        <v>30</v>
      </c>
      <c r="AX1644" s="14" t="s">
        <v>73</v>
      </c>
      <c r="AY1644" s="250" t="s">
        <v>141</v>
      </c>
    </row>
    <row r="1645" s="13" customFormat="1">
      <c r="A1645" s="13"/>
      <c r="B1645" s="229"/>
      <c r="C1645" s="230"/>
      <c r="D1645" s="231" t="s">
        <v>151</v>
      </c>
      <c r="E1645" s="232" t="s">
        <v>1</v>
      </c>
      <c r="F1645" s="233" t="s">
        <v>1989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151</v>
      </c>
      <c r="AU1645" s="239" t="s">
        <v>149</v>
      </c>
      <c r="AV1645" s="13" t="s">
        <v>81</v>
      </c>
      <c r="AW1645" s="13" t="s">
        <v>30</v>
      </c>
      <c r="AX1645" s="13" t="s">
        <v>73</v>
      </c>
      <c r="AY1645" s="239" t="s">
        <v>141</v>
      </c>
    </row>
    <row r="1646" s="14" customFormat="1">
      <c r="A1646" s="14"/>
      <c r="B1646" s="240"/>
      <c r="C1646" s="241"/>
      <c r="D1646" s="231" t="s">
        <v>151</v>
      </c>
      <c r="E1646" s="242" t="s">
        <v>1</v>
      </c>
      <c r="F1646" s="243" t="s">
        <v>1988</v>
      </c>
      <c r="G1646" s="241"/>
      <c r="H1646" s="244">
        <v>3.3919999999999999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151</v>
      </c>
      <c r="AU1646" s="250" t="s">
        <v>149</v>
      </c>
      <c r="AV1646" s="14" t="s">
        <v>149</v>
      </c>
      <c r="AW1646" s="14" t="s">
        <v>30</v>
      </c>
      <c r="AX1646" s="14" t="s">
        <v>73</v>
      </c>
      <c r="AY1646" s="250" t="s">
        <v>141</v>
      </c>
    </row>
    <row r="1647" s="13" customFormat="1">
      <c r="A1647" s="13"/>
      <c r="B1647" s="229"/>
      <c r="C1647" s="230"/>
      <c r="D1647" s="231" t="s">
        <v>151</v>
      </c>
      <c r="E1647" s="232" t="s">
        <v>1</v>
      </c>
      <c r="F1647" s="233" t="s">
        <v>1990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151</v>
      </c>
      <c r="AU1647" s="239" t="s">
        <v>149</v>
      </c>
      <c r="AV1647" s="13" t="s">
        <v>81</v>
      </c>
      <c r="AW1647" s="13" t="s">
        <v>30</v>
      </c>
      <c r="AX1647" s="13" t="s">
        <v>73</v>
      </c>
      <c r="AY1647" s="239" t="s">
        <v>141</v>
      </c>
    </row>
    <row r="1648" s="14" customFormat="1">
      <c r="A1648" s="14"/>
      <c r="B1648" s="240"/>
      <c r="C1648" s="241"/>
      <c r="D1648" s="231" t="s">
        <v>151</v>
      </c>
      <c r="E1648" s="242" t="s">
        <v>1</v>
      </c>
      <c r="F1648" s="243" t="s">
        <v>1988</v>
      </c>
      <c r="G1648" s="241"/>
      <c r="H1648" s="244">
        <v>3.3919999999999999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151</v>
      </c>
      <c r="AU1648" s="250" t="s">
        <v>149</v>
      </c>
      <c r="AV1648" s="14" t="s">
        <v>149</v>
      </c>
      <c r="AW1648" s="14" t="s">
        <v>30</v>
      </c>
      <c r="AX1648" s="14" t="s">
        <v>73</v>
      </c>
      <c r="AY1648" s="250" t="s">
        <v>141</v>
      </c>
    </row>
    <row r="1649" s="13" customFormat="1">
      <c r="A1649" s="13"/>
      <c r="B1649" s="229"/>
      <c r="C1649" s="230"/>
      <c r="D1649" s="231" t="s">
        <v>151</v>
      </c>
      <c r="E1649" s="232" t="s">
        <v>1</v>
      </c>
      <c r="F1649" s="233" t="s">
        <v>2009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151</v>
      </c>
      <c r="AU1649" s="239" t="s">
        <v>149</v>
      </c>
      <c r="AV1649" s="13" t="s">
        <v>81</v>
      </c>
      <c r="AW1649" s="13" t="s">
        <v>30</v>
      </c>
      <c r="AX1649" s="13" t="s">
        <v>73</v>
      </c>
      <c r="AY1649" s="239" t="s">
        <v>141</v>
      </c>
    </row>
    <row r="1650" s="14" customFormat="1">
      <c r="A1650" s="14"/>
      <c r="B1650" s="240"/>
      <c r="C1650" s="241"/>
      <c r="D1650" s="231" t="s">
        <v>151</v>
      </c>
      <c r="E1650" s="242" t="s">
        <v>1</v>
      </c>
      <c r="F1650" s="243" t="s">
        <v>1988</v>
      </c>
      <c r="G1650" s="241"/>
      <c r="H1650" s="244">
        <v>3.3919999999999999</v>
      </c>
      <c r="I1650" s="245"/>
      <c r="J1650" s="241"/>
      <c r="K1650" s="241"/>
      <c r="L1650" s="246"/>
      <c r="M1650" s="247"/>
      <c r="N1650" s="248"/>
      <c r="O1650" s="248"/>
      <c r="P1650" s="248"/>
      <c r="Q1650" s="248"/>
      <c r="R1650" s="248"/>
      <c r="S1650" s="248"/>
      <c r="T1650" s="249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50" t="s">
        <v>151</v>
      </c>
      <c r="AU1650" s="250" t="s">
        <v>149</v>
      </c>
      <c r="AV1650" s="14" t="s">
        <v>149</v>
      </c>
      <c r="AW1650" s="14" t="s">
        <v>30</v>
      </c>
      <c r="AX1650" s="14" t="s">
        <v>73</v>
      </c>
      <c r="AY1650" s="250" t="s">
        <v>141</v>
      </c>
    </row>
    <row r="1651" s="13" customFormat="1">
      <c r="A1651" s="13"/>
      <c r="B1651" s="229"/>
      <c r="C1651" s="230"/>
      <c r="D1651" s="231" t="s">
        <v>151</v>
      </c>
      <c r="E1651" s="232" t="s">
        <v>1</v>
      </c>
      <c r="F1651" s="233" t="s">
        <v>1992</v>
      </c>
      <c r="G1651" s="230"/>
      <c r="H1651" s="232" t="s">
        <v>1</v>
      </c>
      <c r="I1651" s="234"/>
      <c r="J1651" s="230"/>
      <c r="K1651" s="230"/>
      <c r="L1651" s="235"/>
      <c r="M1651" s="236"/>
      <c r="N1651" s="237"/>
      <c r="O1651" s="237"/>
      <c r="P1651" s="237"/>
      <c r="Q1651" s="237"/>
      <c r="R1651" s="237"/>
      <c r="S1651" s="237"/>
      <c r="T1651" s="23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9" t="s">
        <v>151</v>
      </c>
      <c r="AU1651" s="239" t="s">
        <v>149</v>
      </c>
      <c r="AV1651" s="13" t="s">
        <v>81</v>
      </c>
      <c r="AW1651" s="13" t="s">
        <v>30</v>
      </c>
      <c r="AX1651" s="13" t="s">
        <v>73</v>
      </c>
      <c r="AY1651" s="239" t="s">
        <v>141</v>
      </c>
    </row>
    <row r="1652" s="14" customFormat="1">
      <c r="A1652" s="14"/>
      <c r="B1652" s="240"/>
      <c r="C1652" s="241"/>
      <c r="D1652" s="231" t="s">
        <v>151</v>
      </c>
      <c r="E1652" s="242" t="s">
        <v>1</v>
      </c>
      <c r="F1652" s="243" t="s">
        <v>1993</v>
      </c>
      <c r="G1652" s="241"/>
      <c r="H1652" s="244">
        <v>5.4720000000000004</v>
      </c>
      <c r="I1652" s="245"/>
      <c r="J1652" s="241"/>
      <c r="K1652" s="241"/>
      <c r="L1652" s="246"/>
      <c r="M1652" s="247"/>
      <c r="N1652" s="248"/>
      <c r="O1652" s="248"/>
      <c r="P1652" s="248"/>
      <c r="Q1652" s="248"/>
      <c r="R1652" s="248"/>
      <c r="S1652" s="248"/>
      <c r="T1652" s="249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50" t="s">
        <v>151</v>
      </c>
      <c r="AU1652" s="250" t="s">
        <v>149</v>
      </c>
      <c r="AV1652" s="14" t="s">
        <v>149</v>
      </c>
      <c r="AW1652" s="14" t="s">
        <v>30</v>
      </c>
      <c r="AX1652" s="14" t="s">
        <v>73</v>
      </c>
      <c r="AY1652" s="250" t="s">
        <v>141</v>
      </c>
    </row>
    <row r="1653" s="15" customFormat="1">
      <c r="A1653" s="15"/>
      <c r="B1653" s="262"/>
      <c r="C1653" s="263"/>
      <c r="D1653" s="231" t="s">
        <v>151</v>
      </c>
      <c r="E1653" s="264" t="s">
        <v>1</v>
      </c>
      <c r="F1653" s="265" t="s">
        <v>173</v>
      </c>
      <c r="G1653" s="263"/>
      <c r="H1653" s="266">
        <v>19.039999999999999</v>
      </c>
      <c r="I1653" s="267"/>
      <c r="J1653" s="263"/>
      <c r="K1653" s="263"/>
      <c r="L1653" s="268"/>
      <c r="M1653" s="269"/>
      <c r="N1653" s="270"/>
      <c r="O1653" s="270"/>
      <c r="P1653" s="270"/>
      <c r="Q1653" s="270"/>
      <c r="R1653" s="270"/>
      <c r="S1653" s="270"/>
      <c r="T1653" s="271"/>
      <c r="U1653" s="15"/>
      <c r="V1653" s="15"/>
      <c r="W1653" s="15"/>
      <c r="X1653" s="15"/>
      <c r="Y1653" s="15"/>
      <c r="Z1653" s="15"/>
      <c r="AA1653" s="15"/>
      <c r="AB1653" s="15"/>
      <c r="AC1653" s="15"/>
      <c r="AD1653" s="15"/>
      <c r="AE1653" s="15"/>
      <c r="AT1653" s="272" t="s">
        <v>151</v>
      </c>
      <c r="AU1653" s="272" t="s">
        <v>149</v>
      </c>
      <c r="AV1653" s="15" t="s">
        <v>148</v>
      </c>
      <c r="AW1653" s="15" t="s">
        <v>30</v>
      </c>
      <c r="AX1653" s="15" t="s">
        <v>81</v>
      </c>
      <c r="AY1653" s="272" t="s">
        <v>141</v>
      </c>
    </row>
    <row r="1654" s="2" customFormat="1" ht="24.15" customHeight="1">
      <c r="A1654" s="38"/>
      <c r="B1654" s="39"/>
      <c r="C1654" s="215" t="s">
        <v>2010</v>
      </c>
      <c r="D1654" s="215" t="s">
        <v>144</v>
      </c>
      <c r="E1654" s="216" t="s">
        <v>2011</v>
      </c>
      <c r="F1654" s="217" t="s">
        <v>2012</v>
      </c>
      <c r="G1654" s="218" t="s">
        <v>168</v>
      </c>
      <c r="H1654" s="219">
        <v>19.039999999999999</v>
      </c>
      <c r="I1654" s="220"/>
      <c r="J1654" s="221">
        <f>ROUND(I1654*H1654,2)</f>
        <v>0</v>
      </c>
      <c r="K1654" s="222"/>
      <c r="L1654" s="44"/>
      <c r="M1654" s="223" t="s">
        <v>1</v>
      </c>
      <c r="N1654" s="224" t="s">
        <v>39</v>
      </c>
      <c r="O1654" s="91"/>
      <c r="P1654" s="225">
        <f>O1654*H1654</f>
        <v>0</v>
      </c>
      <c r="Q1654" s="225">
        <v>0.00017000000000000001</v>
      </c>
      <c r="R1654" s="225">
        <f>Q1654*H1654</f>
        <v>0.0032368000000000002</v>
      </c>
      <c r="S1654" s="225">
        <v>0</v>
      </c>
      <c r="T1654" s="226">
        <f>S1654*H1654</f>
        <v>0</v>
      </c>
      <c r="U1654" s="38"/>
      <c r="V1654" s="38"/>
      <c r="W1654" s="38"/>
      <c r="X1654" s="38"/>
      <c r="Y1654" s="38"/>
      <c r="Z1654" s="38"/>
      <c r="AA1654" s="38"/>
      <c r="AB1654" s="38"/>
      <c r="AC1654" s="38"/>
      <c r="AD1654" s="38"/>
      <c r="AE1654" s="38"/>
      <c r="AR1654" s="227" t="s">
        <v>265</v>
      </c>
      <c r="AT1654" s="227" t="s">
        <v>144</v>
      </c>
      <c r="AU1654" s="227" t="s">
        <v>149</v>
      </c>
      <c r="AY1654" s="17" t="s">
        <v>141</v>
      </c>
      <c r="BE1654" s="228">
        <f>IF(N1654="základní",J1654,0)</f>
        <v>0</v>
      </c>
      <c r="BF1654" s="228">
        <f>IF(N1654="snížená",J1654,0)</f>
        <v>0</v>
      </c>
      <c r="BG1654" s="228">
        <f>IF(N1654="zákl. přenesená",J1654,0)</f>
        <v>0</v>
      </c>
      <c r="BH1654" s="228">
        <f>IF(N1654="sníž. přenesená",J1654,0)</f>
        <v>0</v>
      </c>
      <c r="BI1654" s="228">
        <f>IF(N1654="nulová",J1654,0)</f>
        <v>0</v>
      </c>
      <c r="BJ1654" s="17" t="s">
        <v>149</v>
      </c>
      <c r="BK1654" s="228">
        <f>ROUND(I1654*H1654,2)</f>
        <v>0</v>
      </c>
      <c r="BL1654" s="17" t="s">
        <v>265</v>
      </c>
      <c r="BM1654" s="227" t="s">
        <v>2013</v>
      </c>
    </row>
    <row r="1655" s="13" customFormat="1">
      <c r="A1655" s="13"/>
      <c r="B1655" s="229"/>
      <c r="C1655" s="230"/>
      <c r="D1655" s="231" t="s">
        <v>151</v>
      </c>
      <c r="E1655" s="232" t="s">
        <v>1</v>
      </c>
      <c r="F1655" s="233" t="s">
        <v>1986</v>
      </c>
      <c r="G1655" s="230"/>
      <c r="H1655" s="232" t="s">
        <v>1</v>
      </c>
      <c r="I1655" s="234"/>
      <c r="J1655" s="230"/>
      <c r="K1655" s="230"/>
      <c r="L1655" s="235"/>
      <c r="M1655" s="236"/>
      <c r="N1655" s="237"/>
      <c r="O1655" s="237"/>
      <c r="P1655" s="237"/>
      <c r="Q1655" s="237"/>
      <c r="R1655" s="237"/>
      <c r="S1655" s="237"/>
      <c r="T1655" s="238"/>
      <c r="U1655" s="13"/>
      <c r="V1655" s="13"/>
      <c r="W1655" s="13"/>
      <c r="X1655" s="13"/>
      <c r="Y1655" s="13"/>
      <c r="Z1655" s="13"/>
      <c r="AA1655" s="13"/>
      <c r="AB1655" s="13"/>
      <c r="AC1655" s="13"/>
      <c r="AD1655" s="13"/>
      <c r="AE1655" s="13"/>
      <c r="AT1655" s="239" t="s">
        <v>151</v>
      </c>
      <c r="AU1655" s="239" t="s">
        <v>149</v>
      </c>
      <c r="AV1655" s="13" t="s">
        <v>81</v>
      </c>
      <c r="AW1655" s="13" t="s">
        <v>30</v>
      </c>
      <c r="AX1655" s="13" t="s">
        <v>73</v>
      </c>
      <c r="AY1655" s="239" t="s">
        <v>141</v>
      </c>
    </row>
    <row r="1656" s="13" customFormat="1">
      <c r="A1656" s="13"/>
      <c r="B1656" s="229"/>
      <c r="C1656" s="230"/>
      <c r="D1656" s="231" t="s">
        <v>151</v>
      </c>
      <c r="E1656" s="232" t="s">
        <v>1</v>
      </c>
      <c r="F1656" s="233" t="s">
        <v>1987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151</v>
      </c>
      <c r="AU1656" s="239" t="s">
        <v>149</v>
      </c>
      <c r="AV1656" s="13" t="s">
        <v>81</v>
      </c>
      <c r="AW1656" s="13" t="s">
        <v>30</v>
      </c>
      <c r="AX1656" s="13" t="s">
        <v>73</v>
      </c>
      <c r="AY1656" s="239" t="s">
        <v>141</v>
      </c>
    </row>
    <row r="1657" s="14" customFormat="1">
      <c r="A1657" s="14"/>
      <c r="B1657" s="240"/>
      <c r="C1657" s="241"/>
      <c r="D1657" s="231" t="s">
        <v>151</v>
      </c>
      <c r="E1657" s="242" t="s">
        <v>1</v>
      </c>
      <c r="F1657" s="243" t="s">
        <v>1988</v>
      </c>
      <c r="G1657" s="241"/>
      <c r="H1657" s="244">
        <v>3.3919999999999999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151</v>
      </c>
      <c r="AU1657" s="250" t="s">
        <v>149</v>
      </c>
      <c r="AV1657" s="14" t="s">
        <v>149</v>
      </c>
      <c r="AW1657" s="14" t="s">
        <v>30</v>
      </c>
      <c r="AX1657" s="14" t="s">
        <v>73</v>
      </c>
      <c r="AY1657" s="250" t="s">
        <v>141</v>
      </c>
    </row>
    <row r="1658" s="13" customFormat="1">
      <c r="A1658" s="13"/>
      <c r="B1658" s="229"/>
      <c r="C1658" s="230"/>
      <c r="D1658" s="231" t="s">
        <v>151</v>
      </c>
      <c r="E1658" s="232" t="s">
        <v>1</v>
      </c>
      <c r="F1658" s="233" t="s">
        <v>1989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151</v>
      </c>
      <c r="AU1658" s="239" t="s">
        <v>149</v>
      </c>
      <c r="AV1658" s="13" t="s">
        <v>81</v>
      </c>
      <c r="AW1658" s="13" t="s">
        <v>30</v>
      </c>
      <c r="AX1658" s="13" t="s">
        <v>73</v>
      </c>
      <c r="AY1658" s="239" t="s">
        <v>141</v>
      </c>
    </row>
    <row r="1659" s="14" customFormat="1">
      <c r="A1659" s="14"/>
      <c r="B1659" s="240"/>
      <c r="C1659" s="241"/>
      <c r="D1659" s="231" t="s">
        <v>151</v>
      </c>
      <c r="E1659" s="242" t="s">
        <v>1</v>
      </c>
      <c r="F1659" s="243" t="s">
        <v>1988</v>
      </c>
      <c r="G1659" s="241"/>
      <c r="H1659" s="244">
        <v>3.3919999999999999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151</v>
      </c>
      <c r="AU1659" s="250" t="s">
        <v>149</v>
      </c>
      <c r="AV1659" s="14" t="s">
        <v>149</v>
      </c>
      <c r="AW1659" s="14" t="s">
        <v>30</v>
      </c>
      <c r="AX1659" s="14" t="s">
        <v>73</v>
      </c>
      <c r="AY1659" s="250" t="s">
        <v>141</v>
      </c>
    </row>
    <row r="1660" s="13" customFormat="1">
      <c r="A1660" s="13"/>
      <c r="B1660" s="229"/>
      <c r="C1660" s="230"/>
      <c r="D1660" s="231" t="s">
        <v>151</v>
      </c>
      <c r="E1660" s="232" t="s">
        <v>1</v>
      </c>
      <c r="F1660" s="233" t="s">
        <v>1990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151</v>
      </c>
      <c r="AU1660" s="239" t="s">
        <v>149</v>
      </c>
      <c r="AV1660" s="13" t="s">
        <v>81</v>
      </c>
      <c r="AW1660" s="13" t="s">
        <v>30</v>
      </c>
      <c r="AX1660" s="13" t="s">
        <v>73</v>
      </c>
      <c r="AY1660" s="239" t="s">
        <v>141</v>
      </c>
    </row>
    <row r="1661" s="14" customFormat="1">
      <c r="A1661" s="14"/>
      <c r="B1661" s="240"/>
      <c r="C1661" s="241"/>
      <c r="D1661" s="231" t="s">
        <v>151</v>
      </c>
      <c r="E1661" s="242" t="s">
        <v>1</v>
      </c>
      <c r="F1661" s="243" t="s">
        <v>1988</v>
      </c>
      <c r="G1661" s="241"/>
      <c r="H1661" s="244">
        <v>3.3919999999999999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151</v>
      </c>
      <c r="AU1661" s="250" t="s">
        <v>149</v>
      </c>
      <c r="AV1661" s="14" t="s">
        <v>149</v>
      </c>
      <c r="AW1661" s="14" t="s">
        <v>30</v>
      </c>
      <c r="AX1661" s="14" t="s">
        <v>73</v>
      </c>
      <c r="AY1661" s="250" t="s">
        <v>141</v>
      </c>
    </row>
    <row r="1662" s="13" customFormat="1">
      <c r="A1662" s="13"/>
      <c r="B1662" s="229"/>
      <c r="C1662" s="230"/>
      <c r="D1662" s="231" t="s">
        <v>151</v>
      </c>
      <c r="E1662" s="232" t="s">
        <v>1</v>
      </c>
      <c r="F1662" s="233" t="s">
        <v>2009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151</v>
      </c>
      <c r="AU1662" s="239" t="s">
        <v>149</v>
      </c>
      <c r="AV1662" s="13" t="s">
        <v>81</v>
      </c>
      <c r="AW1662" s="13" t="s">
        <v>30</v>
      </c>
      <c r="AX1662" s="13" t="s">
        <v>73</v>
      </c>
      <c r="AY1662" s="239" t="s">
        <v>141</v>
      </c>
    </row>
    <row r="1663" s="14" customFormat="1">
      <c r="A1663" s="14"/>
      <c r="B1663" s="240"/>
      <c r="C1663" s="241"/>
      <c r="D1663" s="231" t="s">
        <v>151</v>
      </c>
      <c r="E1663" s="242" t="s">
        <v>1</v>
      </c>
      <c r="F1663" s="243" t="s">
        <v>1988</v>
      </c>
      <c r="G1663" s="241"/>
      <c r="H1663" s="244">
        <v>3.3919999999999999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151</v>
      </c>
      <c r="AU1663" s="250" t="s">
        <v>149</v>
      </c>
      <c r="AV1663" s="14" t="s">
        <v>149</v>
      </c>
      <c r="AW1663" s="14" t="s">
        <v>30</v>
      </c>
      <c r="AX1663" s="14" t="s">
        <v>73</v>
      </c>
      <c r="AY1663" s="250" t="s">
        <v>141</v>
      </c>
    </row>
    <row r="1664" s="13" customFormat="1">
      <c r="A1664" s="13"/>
      <c r="B1664" s="229"/>
      <c r="C1664" s="230"/>
      <c r="D1664" s="231" t="s">
        <v>151</v>
      </c>
      <c r="E1664" s="232" t="s">
        <v>1</v>
      </c>
      <c r="F1664" s="233" t="s">
        <v>1992</v>
      </c>
      <c r="G1664" s="230"/>
      <c r="H1664" s="232" t="s">
        <v>1</v>
      </c>
      <c r="I1664" s="234"/>
      <c r="J1664" s="230"/>
      <c r="K1664" s="230"/>
      <c r="L1664" s="235"/>
      <c r="M1664" s="236"/>
      <c r="N1664" s="237"/>
      <c r="O1664" s="237"/>
      <c r="P1664" s="237"/>
      <c r="Q1664" s="237"/>
      <c r="R1664" s="237"/>
      <c r="S1664" s="237"/>
      <c r="T1664" s="238"/>
      <c r="U1664" s="13"/>
      <c r="V1664" s="13"/>
      <c r="W1664" s="13"/>
      <c r="X1664" s="13"/>
      <c r="Y1664" s="13"/>
      <c r="Z1664" s="13"/>
      <c r="AA1664" s="13"/>
      <c r="AB1664" s="13"/>
      <c r="AC1664" s="13"/>
      <c r="AD1664" s="13"/>
      <c r="AE1664" s="13"/>
      <c r="AT1664" s="239" t="s">
        <v>151</v>
      </c>
      <c r="AU1664" s="239" t="s">
        <v>149</v>
      </c>
      <c r="AV1664" s="13" t="s">
        <v>81</v>
      </c>
      <c r="AW1664" s="13" t="s">
        <v>30</v>
      </c>
      <c r="AX1664" s="13" t="s">
        <v>73</v>
      </c>
      <c r="AY1664" s="239" t="s">
        <v>141</v>
      </c>
    </row>
    <row r="1665" s="14" customFormat="1">
      <c r="A1665" s="14"/>
      <c r="B1665" s="240"/>
      <c r="C1665" s="241"/>
      <c r="D1665" s="231" t="s">
        <v>151</v>
      </c>
      <c r="E1665" s="242" t="s">
        <v>1</v>
      </c>
      <c r="F1665" s="243" t="s">
        <v>1993</v>
      </c>
      <c r="G1665" s="241"/>
      <c r="H1665" s="244">
        <v>5.4720000000000004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4"/>
      <c r="V1665" s="14"/>
      <c r="W1665" s="14"/>
      <c r="X1665" s="14"/>
      <c r="Y1665" s="14"/>
      <c r="Z1665" s="14"/>
      <c r="AA1665" s="14"/>
      <c r="AB1665" s="14"/>
      <c r="AC1665" s="14"/>
      <c r="AD1665" s="14"/>
      <c r="AE1665" s="14"/>
      <c r="AT1665" s="250" t="s">
        <v>151</v>
      </c>
      <c r="AU1665" s="250" t="s">
        <v>149</v>
      </c>
      <c r="AV1665" s="14" t="s">
        <v>149</v>
      </c>
      <c r="AW1665" s="14" t="s">
        <v>30</v>
      </c>
      <c r="AX1665" s="14" t="s">
        <v>73</v>
      </c>
      <c r="AY1665" s="250" t="s">
        <v>141</v>
      </c>
    </row>
    <row r="1666" s="15" customFormat="1">
      <c r="A1666" s="15"/>
      <c r="B1666" s="262"/>
      <c r="C1666" s="263"/>
      <c r="D1666" s="231" t="s">
        <v>151</v>
      </c>
      <c r="E1666" s="264" t="s">
        <v>1</v>
      </c>
      <c r="F1666" s="265" t="s">
        <v>173</v>
      </c>
      <c r="G1666" s="263"/>
      <c r="H1666" s="266">
        <v>19.039999999999999</v>
      </c>
      <c r="I1666" s="267"/>
      <c r="J1666" s="263"/>
      <c r="K1666" s="263"/>
      <c r="L1666" s="268"/>
      <c r="M1666" s="269"/>
      <c r="N1666" s="270"/>
      <c r="O1666" s="270"/>
      <c r="P1666" s="270"/>
      <c r="Q1666" s="270"/>
      <c r="R1666" s="270"/>
      <c r="S1666" s="270"/>
      <c r="T1666" s="271"/>
      <c r="U1666" s="15"/>
      <c r="V1666" s="15"/>
      <c r="W1666" s="15"/>
      <c r="X1666" s="15"/>
      <c r="Y1666" s="15"/>
      <c r="Z1666" s="15"/>
      <c r="AA1666" s="15"/>
      <c r="AB1666" s="15"/>
      <c r="AC1666" s="15"/>
      <c r="AD1666" s="15"/>
      <c r="AE1666" s="15"/>
      <c r="AT1666" s="272" t="s">
        <v>151</v>
      </c>
      <c r="AU1666" s="272" t="s">
        <v>149</v>
      </c>
      <c r="AV1666" s="15" t="s">
        <v>148</v>
      </c>
      <c r="AW1666" s="15" t="s">
        <v>30</v>
      </c>
      <c r="AX1666" s="15" t="s">
        <v>81</v>
      </c>
      <c r="AY1666" s="272" t="s">
        <v>141</v>
      </c>
    </row>
    <row r="1667" s="2" customFormat="1" ht="24.15" customHeight="1">
      <c r="A1667" s="38"/>
      <c r="B1667" s="39"/>
      <c r="C1667" s="215" t="s">
        <v>2014</v>
      </c>
      <c r="D1667" s="215" t="s">
        <v>144</v>
      </c>
      <c r="E1667" s="216" t="s">
        <v>2015</v>
      </c>
      <c r="F1667" s="217" t="s">
        <v>2016</v>
      </c>
      <c r="G1667" s="218" t="s">
        <v>168</v>
      </c>
      <c r="H1667" s="219">
        <v>19.039999999999999</v>
      </c>
      <c r="I1667" s="220"/>
      <c r="J1667" s="221">
        <f>ROUND(I1667*H1667,2)</f>
        <v>0</v>
      </c>
      <c r="K1667" s="222"/>
      <c r="L1667" s="44"/>
      <c r="M1667" s="223" t="s">
        <v>1</v>
      </c>
      <c r="N1667" s="224" t="s">
        <v>39</v>
      </c>
      <c r="O1667" s="91"/>
      <c r="P1667" s="225">
        <f>O1667*H1667</f>
        <v>0</v>
      </c>
      <c r="Q1667" s="225">
        <v>0.00012999999999999999</v>
      </c>
      <c r="R1667" s="225">
        <f>Q1667*H1667</f>
        <v>0.0024751999999999999</v>
      </c>
      <c r="S1667" s="225">
        <v>0</v>
      </c>
      <c r="T1667" s="226">
        <f>S1667*H1667</f>
        <v>0</v>
      </c>
      <c r="U1667" s="38"/>
      <c r="V1667" s="38"/>
      <c r="W1667" s="38"/>
      <c r="X1667" s="38"/>
      <c r="Y1667" s="38"/>
      <c r="Z1667" s="38"/>
      <c r="AA1667" s="38"/>
      <c r="AB1667" s="38"/>
      <c r="AC1667" s="38"/>
      <c r="AD1667" s="38"/>
      <c r="AE1667" s="38"/>
      <c r="AR1667" s="227" t="s">
        <v>265</v>
      </c>
      <c r="AT1667" s="227" t="s">
        <v>144</v>
      </c>
      <c r="AU1667" s="227" t="s">
        <v>149</v>
      </c>
      <c r="AY1667" s="17" t="s">
        <v>141</v>
      </c>
      <c r="BE1667" s="228">
        <f>IF(N1667="základní",J1667,0)</f>
        <v>0</v>
      </c>
      <c r="BF1667" s="228">
        <f>IF(N1667="snížená",J1667,0)</f>
        <v>0</v>
      </c>
      <c r="BG1667" s="228">
        <f>IF(N1667="zákl. přenesená",J1667,0)</f>
        <v>0</v>
      </c>
      <c r="BH1667" s="228">
        <f>IF(N1667="sníž. přenesená",J1667,0)</f>
        <v>0</v>
      </c>
      <c r="BI1667" s="228">
        <f>IF(N1667="nulová",J1667,0)</f>
        <v>0</v>
      </c>
      <c r="BJ1667" s="17" t="s">
        <v>149</v>
      </c>
      <c r="BK1667" s="228">
        <f>ROUND(I1667*H1667,2)</f>
        <v>0</v>
      </c>
      <c r="BL1667" s="17" t="s">
        <v>265</v>
      </c>
      <c r="BM1667" s="227" t="s">
        <v>2017</v>
      </c>
    </row>
    <row r="1668" s="13" customFormat="1">
      <c r="A1668" s="13"/>
      <c r="B1668" s="229"/>
      <c r="C1668" s="230"/>
      <c r="D1668" s="231" t="s">
        <v>151</v>
      </c>
      <c r="E1668" s="232" t="s">
        <v>1</v>
      </c>
      <c r="F1668" s="233" t="s">
        <v>1986</v>
      </c>
      <c r="G1668" s="230"/>
      <c r="H1668" s="232" t="s">
        <v>1</v>
      </c>
      <c r="I1668" s="234"/>
      <c r="J1668" s="230"/>
      <c r="K1668" s="230"/>
      <c r="L1668" s="235"/>
      <c r="M1668" s="236"/>
      <c r="N1668" s="237"/>
      <c r="O1668" s="237"/>
      <c r="P1668" s="237"/>
      <c r="Q1668" s="237"/>
      <c r="R1668" s="237"/>
      <c r="S1668" s="237"/>
      <c r="T1668" s="238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39" t="s">
        <v>151</v>
      </c>
      <c r="AU1668" s="239" t="s">
        <v>149</v>
      </c>
      <c r="AV1668" s="13" t="s">
        <v>81</v>
      </c>
      <c r="AW1668" s="13" t="s">
        <v>30</v>
      </c>
      <c r="AX1668" s="13" t="s">
        <v>73</v>
      </c>
      <c r="AY1668" s="239" t="s">
        <v>141</v>
      </c>
    </row>
    <row r="1669" s="13" customFormat="1">
      <c r="A1669" s="13"/>
      <c r="B1669" s="229"/>
      <c r="C1669" s="230"/>
      <c r="D1669" s="231" t="s">
        <v>151</v>
      </c>
      <c r="E1669" s="232" t="s">
        <v>1</v>
      </c>
      <c r="F1669" s="233" t="s">
        <v>1987</v>
      </c>
      <c r="G1669" s="230"/>
      <c r="H1669" s="232" t="s">
        <v>1</v>
      </c>
      <c r="I1669" s="234"/>
      <c r="J1669" s="230"/>
      <c r="K1669" s="230"/>
      <c r="L1669" s="235"/>
      <c r="M1669" s="236"/>
      <c r="N1669" s="237"/>
      <c r="O1669" s="237"/>
      <c r="P1669" s="237"/>
      <c r="Q1669" s="237"/>
      <c r="R1669" s="237"/>
      <c r="S1669" s="237"/>
      <c r="T1669" s="23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39" t="s">
        <v>151</v>
      </c>
      <c r="AU1669" s="239" t="s">
        <v>149</v>
      </c>
      <c r="AV1669" s="13" t="s">
        <v>81</v>
      </c>
      <c r="AW1669" s="13" t="s">
        <v>30</v>
      </c>
      <c r="AX1669" s="13" t="s">
        <v>73</v>
      </c>
      <c r="AY1669" s="239" t="s">
        <v>141</v>
      </c>
    </row>
    <row r="1670" s="14" customFormat="1">
      <c r="A1670" s="14"/>
      <c r="B1670" s="240"/>
      <c r="C1670" s="241"/>
      <c r="D1670" s="231" t="s">
        <v>151</v>
      </c>
      <c r="E1670" s="242" t="s">
        <v>1</v>
      </c>
      <c r="F1670" s="243" t="s">
        <v>1988</v>
      </c>
      <c r="G1670" s="241"/>
      <c r="H1670" s="244">
        <v>3.3919999999999999</v>
      </c>
      <c r="I1670" s="245"/>
      <c r="J1670" s="241"/>
      <c r="K1670" s="241"/>
      <c r="L1670" s="246"/>
      <c r="M1670" s="247"/>
      <c r="N1670" s="248"/>
      <c r="O1670" s="248"/>
      <c r="P1670" s="248"/>
      <c r="Q1670" s="248"/>
      <c r="R1670" s="248"/>
      <c r="S1670" s="248"/>
      <c r="T1670" s="249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0" t="s">
        <v>151</v>
      </c>
      <c r="AU1670" s="250" t="s">
        <v>149</v>
      </c>
      <c r="AV1670" s="14" t="s">
        <v>149</v>
      </c>
      <c r="AW1670" s="14" t="s">
        <v>30</v>
      </c>
      <c r="AX1670" s="14" t="s">
        <v>73</v>
      </c>
      <c r="AY1670" s="250" t="s">
        <v>141</v>
      </c>
    </row>
    <row r="1671" s="13" customFormat="1">
      <c r="A1671" s="13"/>
      <c r="B1671" s="229"/>
      <c r="C1671" s="230"/>
      <c r="D1671" s="231" t="s">
        <v>151</v>
      </c>
      <c r="E1671" s="232" t="s">
        <v>1</v>
      </c>
      <c r="F1671" s="233" t="s">
        <v>1989</v>
      </c>
      <c r="G1671" s="230"/>
      <c r="H1671" s="232" t="s">
        <v>1</v>
      </c>
      <c r="I1671" s="234"/>
      <c r="J1671" s="230"/>
      <c r="K1671" s="230"/>
      <c r="L1671" s="235"/>
      <c r="M1671" s="236"/>
      <c r="N1671" s="237"/>
      <c r="O1671" s="237"/>
      <c r="P1671" s="237"/>
      <c r="Q1671" s="237"/>
      <c r="R1671" s="237"/>
      <c r="S1671" s="237"/>
      <c r="T1671" s="238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39" t="s">
        <v>151</v>
      </c>
      <c r="AU1671" s="239" t="s">
        <v>149</v>
      </c>
      <c r="AV1671" s="13" t="s">
        <v>81</v>
      </c>
      <c r="AW1671" s="13" t="s">
        <v>30</v>
      </c>
      <c r="AX1671" s="13" t="s">
        <v>73</v>
      </c>
      <c r="AY1671" s="239" t="s">
        <v>141</v>
      </c>
    </row>
    <row r="1672" s="14" customFormat="1">
      <c r="A1672" s="14"/>
      <c r="B1672" s="240"/>
      <c r="C1672" s="241"/>
      <c r="D1672" s="231" t="s">
        <v>151</v>
      </c>
      <c r="E1672" s="242" t="s">
        <v>1</v>
      </c>
      <c r="F1672" s="243" t="s">
        <v>1988</v>
      </c>
      <c r="G1672" s="241"/>
      <c r="H1672" s="244">
        <v>3.3919999999999999</v>
      </c>
      <c r="I1672" s="245"/>
      <c r="J1672" s="241"/>
      <c r="K1672" s="241"/>
      <c r="L1672" s="246"/>
      <c r="M1672" s="247"/>
      <c r="N1672" s="248"/>
      <c r="O1672" s="248"/>
      <c r="P1672" s="248"/>
      <c r="Q1672" s="248"/>
      <c r="R1672" s="248"/>
      <c r="S1672" s="248"/>
      <c r="T1672" s="249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0" t="s">
        <v>151</v>
      </c>
      <c r="AU1672" s="250" t="s">
        <v>149</v>
      </c>
      <c r="AV1672" s="14" t="s">
        <v>149</v>
      </c>
      <c r="AW1672" s="14" t="s">
        <v>30</v>
      </c>
      <c r="AX1672" s="14" t="s">
        <v>73</v>
      </c>
      <c r="AY1672" s="250" t="s">
        <v>141</v>
      </c>
    </row>
    <row r="1673" s="13" customFormat="1">
      <c r="A1673" s="13"/>
      <c r="B1673" s="229"/>
      <c r="C1673" s="230"/>
      <c r="D1673" s="231" t="s">
        <v>151</v>
      </c>
      <c r="E1673" s="232" t="s">
        <v>1</v>
      </c>
      <c r="F1673" s="233" t="s">
        <v>1990</v>
      </c>
      <c r="G1673" s="230"/>
      <c r="H1673" s="232" t="s">
        <v>1</v>
      </c>
      <c r="I1673" s="234"/>
      <c r="J1673" s="230"/>
      <c r="K1673" s="230"/>
      <c r="L1673" s="235"/>
      <c r="M1673" s="236"/>
      <c r="N1673" s="237"/>
      <c r="O1673" s="237"/>
      <c r="P1673" s="237"/>
      <c r="Q1673" s="237"/>
      <c r="R1673" s="237"/>
      <c r="S1673" s="237"/>
      <c r="T1673" s="238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39" t="s">
        <v>151</v>
      </c>
      <c r="AU1673" s="239" t="s">
        <v>149</v>
      </c>
      <c r="AV1673" s="13" t="s">
        <v>81</v>
      </c>
      <c r="AW1673" s="13" t="s">
        <v>30</v>
      </c>
      <c r="AX1673" s="13" t="s">
        <v>73</v>
      </c>
      <c r="AY1673" s="239" t="s">
        <v>141</v>
      </c>
    </row>
    <row r="1674" s="14" customFormat="1">
      <c r="A1674" s="14"/>
      <c r="B1674" s="240"/>
      <c r="C1674" s="241"/>
      <c r="D1674" s="231" t="s">
        <v>151</v>
      </c>
      <c r="E1674" s="242" t="s">
        <v>1</v>
      </c>
      <c r="F1674" s="243" t="s">
        <v>1988</v>
      </c>
      <c r="G1674" s="241"/>
      <c r="H1674" s="244">
        <v>3.3919999999999999</v>
      </c>
      <c r="I1674" s="245"/>
      <c r="J1674" s="241"/>
      <c r="K1674" s="241"/>
      <c r="L1674" s="246"/>
      <c r="M1674" s="247"/>
      <c r="N1674" s="248"/>
      <c r="O1674" s="248"/>
      <c r="P1674" s="248"/>
      <c r="Q1674" s="248"/>
      <c r="R1674" s="248"/>
      <c r="S1674" s="248"/>
      <c r="T1674" s="249"/>
      <c r="U1674" s="14"/>
      <c r="V1674" s="14"/>
      <c r="W1674" s="14"/>
      <c r="X1674" s="14"/>
      <c r="Y1674" s="14"/>
      <c r="Z1674" s="14"/>
      <c r="AA1674" s="14"/>
      <c r="AB1674" s="14"/>
      <c r="AC1674" s="14"/>
      <c r="AD1674" s="14"/>
      <c r="AE1674" s="14"/>
      <c r="AT1674" s="250" t="s">
        <v>151</v>
      </c>
      <c r="AU1674" s="250" t="s">
        <v>149</v>
      </c>
      <c r="AV1674" s="14" t="s">
        <v>149</v>
      </c>
      <c r="AW1674" s="14" t="s">
        <v>30</v>
      </c>
      <c r="AX1674" s="14" t="s">
        <v>73</v>
      </c>
      <c r="AY1674" s="250" t="s">
        <v>141</v>
      </c>
    </row>
    <row r="1675" s="13" customFormat="1">
      <c r="A1675" s="13"/>
      <c r="B1675" s="229"/>
      <c r="C1675" s="230"/>
      <c r="D1675" s="231" t="s">
        <v>151</v>
      </c>
      <c r="E1675" s="232" t="s">
        <v>1</v>
      </c>
      <c r="F1675" s="233" t="s">
        <v>2009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151</v>
      </c>
      <c r="AU1675" s="239" t="s">
        <v>149</v>
      </c>
      <c r="AV1675" s="13" t="s">
        <v>81</v>
      </c>
      <c r="AW1675" s="13" t="s">
        <v>30</v>
      </c>
      <c r="AX1675" s="13" t="s">
        <v>73</v>
      </c>
      <c r="AY1675" s="239" t="s">
        <v>141</v>
      </c>
    </row>
    <row r="1676" s="14" customFormat="1">
      <c r="A1676" s="14"/>
      <c r="B1676" s="240"/>
      <c r="C1676" s="241"/>
      <c r="D1676" s="231" t="s">
        <v>151</v>
      </c>
      <c r="E1676" s="242" t="s">
        <v>1</v>
      </c>
      <c r="F1676" s="243" t="s">
        <v>1988</v>
      </c>
      <c r="G1676" s="241"/>
      <c r="H1676" s="244">
        <v>3.3919999999999999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0" t="s">
        <v>151</v>
      </c>
      <c r="AU1676" s="250" t="s">
        <v>149</v>
      </c>
      <c r="AV1676" s="14" t="s">
        <v>149</v>
      </c>
      <c r="AW1676" s="14" t="s">
        <v>30</v>
      </c>
      <c r="AX1676" s="14" t="s">
        <v>73</v>
      </c>
      <c r="AY1676" s="250" t="s">
        <v>141</v>
      </c>
    </row>
    <row r="1677" s="13" customFormat="1">
      <c r="A1677" s="13"/>
      <c r="B1677" s="229"/>
      <c r="C1677" s="230"/>
      <c r="D1677" s="231" t="s">
        <v>151</v>
      </c>
      <c r="E1677" s="232" t="s">
        <v>1</v>
      </c>
      <c r="F1677" s="233" t="s">
        <v>1992</v>
      </c>
      <c r="G1677" s="230"/>
      <c r="H1677" s="232" t="s">
        <v>1</v>
      </c>
      <c r="I1677" s="234"/>
      <c r="J1677" s="230"/>
      <c r="K1677" s="230"/>
      <c r="L1677" s="235"/>
      <c r="M1677" s="236"/>
      <c r="N1677" s="237"/>
      <c r="O1677" s="237"/>
      <c r="P1677" s="237"/>
      <c r="Q1677" s="237"/>
      <c r="R1677" s="237"/>
      <c r="S1677" s="237"/>
      <c r="T1677" s="238"/>
      <c r="U1677" s="13"/>
      <c r="V1677" s="13"/>
      <c r="W1677" s="13"/>
      <c r="X1677" s="13"/>
      <c r="Y1677" s="13"/>
      <c r="Z1677" s="13"/>
      <c r="AA1677" s="13"/>
      <c r="AB1677" s="13"/>
      <c r="AC1677" s="13"/>
      <c r="AD1677" s="13"/>
      <c r="AE1677" s="13"/>
      <c r="AT1677" s="239" t="s">
        <v>151</v>
      </c>
      <c r="AU1677" s="239" t="s">
        <v>149</v>
      </c>
      <c r="AV1677" s="13" t="s">
        <v>81</v>
      </c>
      <c r="AW1677" s="13" t="s">
        <v>30</v>
      </c>
      <c r="AX1677" s="13" t="s">
        <v>73</v>
      </c>
      <c r="AY1677" s="239" t="s">
        <v>141</v>
      </c>
    </row>
    <row r="1678" s="14" customFormat="1">
      <c r="A1678" s="14"/>
      <c r="B1678" s="240"/>
      <c r="C1678" s="241"/>
      <c r="D1678" s="231" t="s">
        <v>151</v>
      </c>
      <c r="E1678" s="242" t="s">
        <v>1</v>
      </c>
      <c r="F1678" s="243" t="s">
        <v>1993</v>
      </c>
      <c r="G1678" s="241"/>
      <c r="H1678" s="244">
        <v>5.4720000000000004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4"/>
      <c r="V1678" s="14"/>
      <c r="W1678" s="14"/>
      <c r="X1678" s="14"/>
      <c r="Y1678" s="14"/>
      <c r="Z1678" s="14"/>
      <c r="AA1678" s="14"/>
      <c r="AB1678" s="14"/>
      <c r="AC1678" s="14"/>
      <c r="AD1678" s="14"/>
      <c r="AE1678" s="14"/>
      <c r="AT1678" s="250" t="s">
        <v>151</v>
      </c>
      <c r="AU1678" s="250" t="s">
        <v>149</v>
      </c>
      <c r="AV1678" s="14" t="s">
        <v>149</v>
      </c>
      <c r="AW1678" s="14" t="s">
        <v>30</v>
      </c>
      <c r="AX1678" s="14" t="s">
        <v>73</v>
      </c>
      <c r="AY1678" s="250" t="s">
        <v>141</v>
      </c>
    </row>
    <row r="1679" s="15" customFormat="1">
      <c r="A1679" s="15"/>
      <c r="B1679" s="262"/>
      <c r="C1679" s="263"/>
      <c r="D1679" s="231" t="s">
        <v>151</v>
      </c>
      <c r="E1679" s="264" t="s">
        <v>1</v>
      </c>
      <c r="F1679" s="265" t="s">
        <v>173</v>
      </c>
      <c r="G1679" s="263"/>
      <c r="H1679" s="266">
        <v>19.039999999999999</v>
      </c>
      <c r="I1679" s="267"/>
      <c r="J1679" s="263"/>
      <c r="K1679" s="263"/>
      <c r="L1679" s="268"/>
      <c r="M1679" s="269"/>
      <c r="N1679" s="270"/>
      <c r="O1679" s="270"/>
      <c r="P1679" s="270"/>
      <c r="Q1679" s="270"/>
      <c r="R1679" s="270"/>
      <c r="S1679" s="270"/>
      <c r="T1679" s="271"/>
      <c r="U1679" s="15"/>
      <c r="V1679" s="15"/>
      <c r="W1679" s="15"/>
      <c r="X1679" s="15"/>
      <c r="Y1679" s="15"/>
      <c r="Z1679" s="15"/>
      <c r="AA1679" s="15"/>
      <c r="AB1679" s="15"/>
      <c r="AC1679" s="15"/>
      <c r="AD1679" s="15"/>
      <c r="AE1679" s="15"/>
      <c r="AT1679" s="272" t="s">
        <v>151</v>
      </c>
      <c r="AU1679" s="272" t="s">
        <v>149</v>
      </c>
      <c r="AV1679" s="15" t="s">
        <v>148</v>
      </c>
      <c r="AW1679" s="15" t="s">
        <v>30</v>
      </c>
      <c r="AX1679" s="15" t="s">
        <v>81</v>
      </c>
      <c r="AY1679" s="272" t="s">
        <v>141</v>
      </c>
    </row>
    <row r="1680" s="2" customFormat="1" ht="24.15" customHeight="1">
      <c r="A1680" s="38"/>
      <c r="B1680" s="39"/>
      <c r="C1680" s="215" t="s">
        <v>2018</v>
      </c>
      <c r="D1680" s="215" t="s">
        <v>144</v>
      </c>
      <c r="E1680" s="216" t="s">
        <v>2019</v>
      </c>
      <c r="F1680" s="217" t="s">
        <v>2020</v>
      </c>
      <c r="G1680" s="218" t="s">
        <v>168</v>
      </c>
      <c r="H1680" s="219">
        <v>19.039999999999999</v>
      </c>
      <c r="I1680" s="220"/>
      <c r="J1680" s="221">
        <f>ROUND(I1680*H1680,2)</f>
        <v>0</v>
      </c>
      <c r="K1680" s="222"/>
      <c r="L1680" s="44"/>
      <c r="M1680" s="223" t="s">
        <v>1</v>
      </c>
      <c r="N1680" s="224" t="s">
        <v>39</v>
      </c>
      <c r="O1680" s="91"/>
      <c r="P1680" s="225">
        <f>O1680*H1680</f>
        <v>0</v>
      </c>
      <c r="Q1680" s="225">
        <v>0.00012</v>
      </c>
      <c r="R1680" s="225">
        <f>Q1680*H1680</f>
        <v>0.0022848</v>
      </c>
      <c r="S1680" s="225">
        <v>0</v>
      </c>
      <c r="T1680" s="226">
        <f>S1680*H1680</f>
        <v>0</v>
      </c>
      <c r="U1680" s="38"/>
      <c r="V1680" s="38"/>
      <c r="W1680" s="38"/>
      <c r="X1680" s="38"/>
      <c r="Y1680" s="38"/>
      <c r="Z1680" s="38"/>
      <c r="AA1680" s="38"/>
      <c r="AB1680" s="38"/>
      <c r="AC1680" s="38"/>
      <c r="AD1680" s="38"/>
      <c r="AE1680" s="38"/>
      <c r="AR1680" s="227" t="s">
        <v>265</v>
      </c>
      <c r="AT1680" s="227" t="s">
        <v>144</v>
      </c>
      <c r="AU1680" s="227" t="s">
        <v>149</v>
      </c>
      <c r="AY1680" s="17" t="s">
        <v>141</v>
      </c>
      <c r="BE1680" s="228">
        <f>IF(N1680="základní",J1680,0)</f>
        <v>0</v>
      </c>
      <c r="BF1680" s="228">
        <f>IF(N1680="snížená",J1680,0)</f>
        <v>0</v>
      </c>
      <c r="BG1680" s="228">
        <f>IF(N1680="zákl. přenesená",J1680,0)</f>
        <v>0</v>
      </c>
      <c r="BH1680" s="228">
        <f>IF(N1680="sníž. přenesená",J1680,0)</f>
        <v>0</v>
      </c>
      <c r="BI1680" s="228">
        <f>IF(N1680="nulová",J1680,0)</f>
        <v>0</v>
      </c>
      <c r="BJ1680" s="17" t="s">
        <v>149</v>
      </c>
      <c r="BK1680" s="228">
        <f>ROUND(I1680*H1680,2)</f>
        <v>0</v>
      </c>
      <c r="BL1680" s="17" t="s">
        <v>265</v>
      </c>
      <c r="BM1680" s="227" t="s">
        <v>2021</v>
      </c>
    </row>
    <row r="1681" s="13" customFormat="1">
      <c r="A1681" s="13"/>
      <c r="B1681" s="229"/>
      <c r="C1681" s="230"/>
      <c r="D1681" s="231" t="s">
        <v>151</v>
      </c>
      <c r="E1681" s="232" t="s">
        <v>1</v>
      </c>
      <c r="F1681" s="233" t="s">
        <v>1986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151</v>
      </c>
      <c r="AU1681" s="239" t="s">
        <v>149</v>
      </c>
      <c r="AV1681" s="13" t="s">
        <v>81</v>
      </c>
      <c r="AW1681" s="13" t="s">
        <v>30</v>
      </c>
      <c r="AX1681" s="13" t="s">
        <v>73</v>
      </c>
      <c r="AY1681" s="239" t="s">
        <v>141</v>
      </c>
    </row>
    <row r="1682" s="13" customFormat="1">
      <c r="A1682" s="13"/>
      <c r="B1682" s="229"/>
      <c r="C1682" s="230"/>
      <c r="D1682" s="231" t="s">
        <v>151</v>
      </c>
      <c r="E1682" s="232" t="s">
        <v>1</v>
      </c>
      <c r="F1682" s="233" t="s">
        <v>1987</v>
      </c>
      <c r="G1682" s="230"/>
      <c r="H1682" s="232" t="s">
        <v>1</v>
      </c>
      <c r="I1682" s="234"/>
      <c r="J1682" s="230"/>
      <c r="K1682" s="230"/>
      <c r="L1682" s="235"/>
      <c r="M1682" s="236"/>
      <c r="N1682" s="237"/>
      <c r="O1682" s="237"/>
      <c r="P1682" s="237"/>
      <c r="Q1682" s="237"/>
      <c r="R1682" s="237"/>
      <c r="S1682" s="237"/>
      <c r="T1682" s="238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39" t="s">
        <v>151</v>
      </c>
      <c r="AU1682" s="239" t="s">
        <v>149</v>
      </c>
      <c r="AV1682" s="13" t="s">
        <v>81</v>
      </c>
      <c r="AW1682" s="13" t="s">
        <v>30</v>
      </c>
      <c r="AX1682" s="13" t="s">
        <v>73</v>
      </c>
      <c r="AY1682" s="239" t="s">
        <v>141</v>
      </c>
    </row>
    <row r="1683" s="14" customFormat="1">
      <c r="A1683" s="14"/>
      <c r="B1683" s="240"/>
      <c r="C1683" s="241"/>
      <c r="D1683" s="231" t="s">
        <v>151</v>
      </c>
      <c r="E1683" s="242" t="s">
        <v>1</v>
      </c>
      <c r="F1683" s="243" t="s">
        <v>1988</v>
      </c>
      <c r="G1683" s="241"/>
      <c r="H1683" s="244">
        <v>3.3919999999999999</v>
      </c>
      <c r="I1683" s="245"/>
      <c r="J1683" s="241"/>
      <c r="K1683" s="241"/>
      <c r="L1683" s="246"/>
      <c r="M1683" s="247"/>
      <c r="N1683" s="248"/>
      <c r="O1683" s="248"/>
      <c r="P1683" s="248"/>
      <c r="Q1683" s="248"/>
      <c r="R1683" s="248"/>
      <c r="S1683" s="248"/>
      <c r="T1683" s="249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50" t="s">
        <v>151</v>
      </c>
      <c r="AU1683" s="250" t="s">
        <v>149</v>
      </c>
      <c r="AV1683" s="14" t="s">
        <v>149</v>
      </c>
      <c r="AW1683" s="14" t="s">
        <v>30</v>
      </c>
      <c r="AX1683" s="14" t="s">
        <v>73</v>
      </c>
      <c r="AY1683" s="250" t="s">
        <v>141</v>
      </c>
    </row>
    <row r="1684" s="13" customFormat="1">
      <c r="A1684" s="13"/>
      <c r="B1684" s="229"/>
      <c r="C1684" s="230"/>
      <c r="D1684" s="231" t="s">
        <v>151</v>
      </c>
      <c r="E1684" s="232" t="s">
        <v>1</v>
      </c>
      <c r="F1684" s="233" t="s">
        <v>1989</v>
      </c>
      <c r="G1684" s="230"/>
      <c r="H1684" s="232" t="s">
        <v>1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9" t="s">
        <v>151</v>
      </c>
      <c r="AU1684" s="239" t="s">
        <v>149</v>
      </c>
      <c r="AV1684" s="13" t="s">
        <v>81</v>
      </c>
      <c r="AW1684" s="13" t="s">
        <v>30</v>
      </c>
      <c r="AX1684" s="13" t="s">
        <v>73</v>
      </c>
      <c r="AY1684" s="239" t="s">
        <v>141</v>
      </c>
    </row>
    <row r="1685" s="14" customFormat="1">
      <c r="A1685" s="14"/>
      <c r="B1685" s="240"/>
      <c r="C1685" s="241"/>
      <c r="D1685" s="231" t="s">
        <v>151</v>
      </c>
      <c r="E1685" s="242" t="s">
        <v>1</v>
      </c>
      <c r="F1685" s="243" t="s">
        <v>1988</v>
      </c>
      <c r="G1685" s="241"/>
      <c r="H1685" s="244">
        <v>3.3919999999999999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151</v>
      </c>
      <c r="AU1685" s="250" t="s">
        <v>149</v>
      </c>
      <c r="AV1685" s="14" t="s">
        <v>149</v>
      </c>
      <c r="AW1685" s="14" t="s">
        <v>30</v>
      </c>
      <c r="AX1685" s="14" t="s">
        <v>73</v>
      </c>
      <c r="AY1685" s="250" t="s">
        <v>141</v>
      </c>
    </row>
    <row r="1686" s="13" customFormat="1">
      <c r="A1686" s="13"/>
      <c r="B1686" s="229"/>
      <c r="C1686" s="230"/>
      <c r="D1686" s="231" t="s">
        <v>151</v>
      </c>
      <c r="E1686" s="232" t="s">
        <v>1</v>
      </c>
      <c r="F1686" s="233" t="s">
        <v>1990</v>
      </c>
      <c r="G1686" s="230"/>
      <c r="H1686" s="232" t="s">
        <v>1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9" t="s">
        <v>151</v>
      </c>
      <c r="AU1686" s="239" t="s">
        <v>149</v>
      </c>
      <c r="AV1686" s="13" t="s">
        <v>81</v>
      </c>
      <c r="AW1686" s="13" t="s">
        <v>30</v>
      </c>
      <c r="AX1686" s="13" t="s">
        <v>73</v>
      </c>
      <c r="AY1686" s="239" t="s">
        <v>141</v>
      </c>
    </row>
    <row r="1687" s="14" customFormat="1">
      <c r="A1687" s="14"/>
      <c r="B1687" s="240"/>
      <c r="C1687" s="241"/>
      <c r="D1687" s="231" t="s">
        <v>151</v>
      </c>
      <c r="E1687" s="242" t="s">
        <v>1</v>
      </c>
      <c r="F1687" s="243" t="s">
        <v>1988</v>
      </c>
      <c r="G1687" s="241"/>
      <c r="H1687" s="244">
        <v>3.3919999999999999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0" t="s">
        <v>151</v>
      </c>
      <c r="AU1687" s="250" t="s">
        <v>149</v>
      </c>
      <c r="AV1687" s="14" t="s">
        <v>149</v>
      </c>
      <c r="AW1687" s="14" t="s">
        <v>30</v>
      </c>
      <c r="AX1687" s="14" t="s">
        <v>73</v>
      </c>
      <c r="AY1687" s="250" t="s">
        <v>141</v>
      </c>
    </row>
    <row r="1688" s="13" customFormat="1">
      <c r="A1688" s="13"/>
      <c r="B1688" s="229"/>
      <c r="C1688" s="230"/>
      <c r="D1688" s="231" t="s">
        <v>151</v>
      </c>
      <c r="E1688" s="232" t="s">
        <v>1</v>
      </c>
      <c r="F1688" s="233" t="s">
        <v>2009</v>
      </c>
      <c r="G1688" s="230"/>
      <c r="H1688" s="232" t="s">
        <v>1</v>
      </c>
      <c r="I1688" s="234"/>
      <c r="J1688" s="230"/>
      <c r="K1688" s="230"/>
      <c r="L1688" s="235"/>
      <c r="M1688" s="236"/>
      <c r="N1688" s="237"/>
      <c r="O1688" s="237"/>
      <c r="P1688" s="237"/>
      <c r="Q1688" s="237"/>
      <c r="R1688" s="237"/>
      <c r="S1688" s="237"/>
      <c r="T1688" s="238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39" t="s">
        <v>151</v>
      </c>
      <c r="AU1688" s="239" t="s">
        <v>149</v>
      </c>
      <c r="AV1688" s="13" t="s">
        <v>81</v>
      </c>
      <c r="AW1688" s="13" t="s">
        <v>30</v>
      </c>
      <c r="AX1688" s="13" t="s">
        <v>73</v>
      </c>
      <c r="AY1688" s="239" t="s">
        <v>141</v>
      </c>
    </row>
    <row r="1689" s="14" customFormat="1">
      <c r="A1689" s="14"/>
      <c r="B1689" s="240"/>
      <c r="C1689" s="241"/>
      <c r="D1689" s="231" t="s">
        <v>151</v>
      </c>
      <c r="E1689" s="242" t="s">
        <v>1</v>
      </c>
      <c r="F1689" s="243" t="s">
        <v>1988</v>
      </c>
      <c r="G1689" s="241"/>
      <c r="H1689" s="244">
        <v>3.3919999999999999</v>
      </c>
      <c r="I1689" s="245"/>
      <c r="J1689" s="241"/>
      <c r="K1689" s="241"/>
      <c r="L1689" s="246"/>
      <c r="M1689" s="247"/>
      <c r="N1689" s="248"/>
      <c r="O1689" s="248"/>
      <c r="P1689" s="248"/>
      <c r="Q1689" s="248"/>
      <c r="R1689" s="248"/>
      <c r="S1689" s="248"/>
      <c r="T1689" s="249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50" t="s">
        <v>151</v>
      </c>
      <c r="AU1689" s="250" t="s">
        <v>149</v>
      </c>
      <c r="AV1689" s="14" t="s">
        <v>149</v>
      </c>
      <c r="AW1689" s="14" t="s">
        <v>30</v>
      </c>
      <c r="AX1689" s="14" t="s">
        <v>73</v>
      </c>
      <c r="AY1689" s="250" t="s">
        <v>141</v>
      </c>
    </row>
    <row r="1690" s="13" customFormat="1">
      <c r="A1690" s="13"/>
      <c r="B1690" s="229"/>
      <c r="C1690" s="230"/>
      <c r="D1690" s="231" t="s">
        <v>151</v>
      </c>
      <c r="E1690" s="232" t="s">
        <v>1</v>
      </c>
      <c r="F1690" s="233" t="s">
        <v>1992</v>
      </c>
      <c r="G1690" s="230"/>
      <c r="H1690" s="232" t="s">
        <v>1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39" t="s">
        <v>151</v>
      </c>
      <c r="AU1690" s="239" t="s">
        <v>149</v>
      </c>
      <c r="AV1690" s="13" t="s">
        <v>81</v>
      </c>
      <c r="AW1690" s="13" t="s">
        <v>30</v>
      </c>
      <c r="AX1690" s="13" t="s">
        <v>73</v>
      </c>
      <c r="AY1690" s="239" t="s">
        <v>141</v>
      </c>
    </row>
    <row r="1691" s="14" customFormat="1">
      <c r="A1691" s="14"/>
      <c r="B1691" s="240"/>
      <c r="C1691" s="241"/>
      <c r="D1691" s="231" t="s">
        <v>151</v>
      </c>
      <c r="E1691" s="242" t="s">
        <v>1</v>
      </c>
      <c r="F1691" s="243" t="s">
        <v>1993</v>
      </c>
      <c r="G1691" s="241"/>
      <c r="H1691" s="244">
        <v>5.4720000000000004</v>
      </c>
      <c r="I1691" s="245"/>
      <c r="J1691" s="241"/>
      <c r="K1691" s="241"/>
      <c r="L1691" s="246"/>
      <c r="M1691" s="247"/>
      <c r="N1691" s="248"/>
      <c r="O1691" s="248"/>
      <c r="P1691" s="248"/>
      <c r="Q1691" s="248"/>
      <c r="R1691" s="248"/>
      <c r="S1691" s="248"/>
      <c r="T1691" s="249"/>
      <c r="U1691" s="14"/>
      <c r="V1691" s="14"/>
      <c r="W1691" s="14"/>
      <c r="X1691" s="14"/>
      <c r="Y1691" s="14"/>
      <c r="Z1691" s="14"/>
      <c r="AA1691" s="14"/>
      <c r="AB1691" s="14"/>
      <c r="AC1691" s="14"/>
      <c r="AD1691" s="14"/>
      <c r="AE1691" s="14"/>
      <c r="AT1691" s="250" t="s">
        <v>151</v>
      </c>
      <c r="AU1691" s="250" t="s">
        <v>149</v>
      </c>
      <c r="AV1691" s="14" t="s">
        <v>149</v>
      </c>
      <c r="AW1691" s="14" t="s">
        <v>30</v>
      </c>
      <c r="AX1691" s="14" t="s">
        <v>73</v>
      </c>
      <c r="AY1691" s="250" t="s">
        <v>141</v>
      </c>
    </row>
    <row r="1692" s="15" customFormat="1">
      <c r="A1692" s="15"/>
      <c r="B1692" s="262"/>
      <c r="C1692" s="263"/>
      <c r="D1692" s="231" t="s">
        <v>151</v>
      </c>
      <c r="E1692" s="264" t="s">
        <v>1</v>
      </c>
      <c r="F1692" s="265" t="s">
        <v>173</v>
      </c>
      <c r="G1692" s="263"/>
      <c r="H1692" s="266">
        <v>19.039999999999999</v>
      </c>
      <c r="I1692" s="267"/>
      <c r="J1692" s="263"/>
      <c r="K1692" s="263"/>
      <c r="L1692" s="268"/>
      <c r="M1692" s="269"/>
      <c r="N1692" s="270"/>
      <c r="O1692" s="270"/>
      <c r="P1692" s="270"/>
      <c r="Q1692" s="270"/>
      <c r="R1692" s="270"/>
      <c r="S1692" s="270"/>
      <c r="T1692" s="271"/>
      <c r="U1692" s="15"/>
      <c r="V1692" s="15"/>
      <c r="W1692" s="15"/>
      <c r="X1692" s="15"/>
      <c r="Y1692" s="15"/>
      <c r="Z1692" s="15"/>
      <c r="AA1692" s="15"/>
      <c r="AB1692" s="15"/>
      <c r="AC1692" s="15"/>
      <c r="AD1692" s="15"/>
      <c r="AE1692" s="15"/>
      <c r="AT1692" s="272" t="s">
        <v>151</v>
      </c>
      <c r="AU1692" s="272" t="s">
        <v>149</v>
      </c>
      <c r="AV1692" s="15" t="s">
        <v>148</v>
      </c>
      <c r="AW1692" s="15" t="s">
        <v>30</v>
      </c>
      <c r="AX1692" s="15" t="s">
        <v>81</v>
      </c>
      <c r="AY1692" s="272" t="s">
        <v>141</v>
      </c>
    </row>
    <row r="1693" s="2" customFormat="1" ht="24.15" customHeight="1">
      <c r="A1693" s="38"/>
      <c r="B1693" s="39"/>
      <c r="C1693" s="215" t="s">
        <v>2022</v>
      </c>
      <c r="D1693" s="215" t="s">
        <v>144</v>
      </c>
      <c r="E1693" s="216" t="s">
        <v>2023</v>
      </c>
      <c r="F1693" s="217" t="s">
        <v>2024</v>
      </c>
      <c r="G1693" s="218" t="s">
        <v>168</v>
      </c>
      <c r="H1693" s="219">
        <v>19.039999999999999</v>
      </c>
      <c r="I1693" s="220"/>
      <c r="J1693" s="221">
        <f>ROUND(I1693*H1693,2)</f>
        <v>0</v>
      </c>
      <c r="K1693" s="222"/>
      <c r="L1693" s="44"/>
      <c r="M1693" s="223" t="s">
        <v>1</v>
      </c>
      <c r="N1693" s="224" t="s">
        <v>39</v>
      </c>
      <c r="O1693" s="91"/>
      <c r="P1693" s="225">
        <f>O1693*H1693</f>
        <v>0</v>
      </c>
      <c r="Q1693" s="225">
        <v>0.00029</v>
      </c>
      <c r="R1693" s="225">
        <f>Q1693*H1693</f>
        <v>0.0055215999999999998</v>
      </c>
      <c r="S1693" s="225">
        <v>0</v>
      </c>
      <c r="T1693" s="226">
        <f>S1693*H1693</f>
        <v>0</v>
      </c>
      <c r="U1693" s="38"/>
      <c r="V1693" s="38"/>
      <c r="W1693" s="38"/>
      <c r="X1693" s="38"/>
      <c r="Y1693" s="38"/>
      <c r="Z1693" s="38"/>
      <c r="AA1693" s="38"/>
      <c r="AB1693" s="38"/>
      <c r="AC1693" s="38"/>
      <c r="AD1693" s="38"/>
      <c r="AE1693" s="38"/>
      <c r="AR1693" s="227" t="s">
        <v>265</v>
      </c>
      <c r="AT1693" s="227" t="s">
        <v>144</v>
      </c>
      <c r="AU1693" s="227" t="s">
        <v>149</v>
      </c>
      <c r="AY1693" s="17" t="s">
        <v>141</v>
      </c>
      <c r="BE1693" s="228">
        <f>IF(N1693="základní",J1693,0)</f>
        <v>0</v>
      </c>
      <c r="BF1693" s="228">
        <f>IF(N1693="snížená",J1693,0)</f>
        <v>0</v>
      </c>
      <c r="BG1693" s="228">
        <f>IF(N1693="zákl. přenesená",J1693,0)</f>
        <v>0</v>
      </c>
      <c r="BH1693" s="228">
        <f>IF(N1693="sníž. přenesená",J1693,0)</f>
        <v>0</v>
      </c>
      <c r="BI1693" s="228">
        <f>IF(N1693="nulová",J1693,0)</f>
        <v>0</v>
      </c>
      <c r="BJ1693" s="17" t="s">
        <v>149</v>
      </c>
      <c r="BK1693" s="228">
        <f>ROUND(I1693*H1693,2)</f>
        <v>0</v>
      </c>
      <c r="BL1693" s="17" t="s">
        <v>265</v>
      </c>
      <c r="BM1693" s="227" t="s">
        <v>2025</v>
      </c>
    </row>
    <row r="1694" s="13" customFormat="1">
      <c r="A1694" s="13"/>
      <c r="B1694" s="229"/>
      <c r="C1694" s="230"/>
      <c r="D1694" s="231" t="s">
        <v>151</v>
      </c>
      <c r="E1694" s="232" t="s">
        <v>1</v>
      </c>
      <c r="F1694" s="233" t="s">
        <v>1986</v>
      </c>
      <c r="G1694" s="230"/>
      <c r="H1694" s="232" t="s">
        <v>1</v>
      </c>
      <c r="I1694" s="234"/>
      <c r="J1694" s="230"/>
      <c r="K1694" s="230"/>
      <c r="L1694" s="235"/>
      <c r="M1694" s="236"/>
      <c r="N1694" s="237"/>
      <c r="O1694" s="237"/>
      <c r="P1694" s="237"/>
      <c r="Q1694" s="237"/>
      <c r="R1694" s="237"/>
      <c r="S1694" s="237"/>
      <c r="T1694" s="23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9" t="s">
        <v>151</v>
      </c>
      <c r="AU1694" s="239" t="s">
        <v>149</v>
      </c>
      <c r="AV1694" s="13" t="s">
        <v>81</v>
      </c>
      <c r="AW1694" s="13" t="s">
        <v>30</v>
      </c>
      <c r="AX1694" s="13" t="s">
        <v>73</v>
      </c>
      <c r="AY1694" s="239" t="s">
        <v>141</v>
      </c>
    </row>
    <row r="1695" s="13" customFormat="1">
      <c r="A1695" s="13"/>
      <c r="B1695" s="229"/>
      <c r="C1695" s="230"/>
      <c r="D1695" s="231" t="s">
        <v>151</v>
      </c>
      <c r="E1695" s="232" t="s">
        <v>1</v>
      </c>
      <c r="F1695" s="233" t="s">
        <v>1987</v>
      </c>
      <c r="G1695" s="230"/>
      <c r="H1695" s="232" t="s">
        <v>1</v>
      </c>
      <c r="I1695" s="234"/>
      <c r="J1695" s="230"/>
      <c r="K1695" s="230"/>
      <c r="L1695" s="235"/>
      <c r="M1695" s="236"/>
      <c r="N1695" s="237"/>
      <c r="O1695" s="237"/>
      <c r="P1695" s="237"/>
      <c r="Q1695" s="237"/>
      <c r="R1695" s="237"/>
      <c r="S1695" s="237"/>
      <c r="T1695" s="238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39" t="s">
        <v>151</v>
      </c>
      <c r="AU1695" s="239" t="s">
        <v>149</v>
      </c>
      <c r="AV1695" s="13" t="s">
        <v>81</v>
      </c>
      <c r="AW1695" s="13" t="s">
        <v>30</v>
      </c>
      <c r="AX1695" s="13" t="s">
        <v>73</v>
      </c>
      <c r="AY1695" s="239" t="s">
        <v>141</v>
      </c>
    </row>
    <row r="1696" s="14" customFormat="1">
      <c r="A1696" s="14"/>
      <c r="B1696" s="240"/>
      <c r="C1696" s="241"/>
      <c r="D1696" s="231" t="s">
        <v>151</v>
      </c>
      <c r="E1696" s="242" t="s">
        <v>1</v>
      </c>
      <c r="F1696" s="243" t="s">
        <v>1988</v>
      </c>
      <c r="G1696" s="241"/>
      <c r="H1696" s="244">
        <v>3.3919999999999999</v>
      </c>
      <c r="I1696" s="245"/>
      <c r="J1696" s="241"/>
      <c r="K1696" s="241"/>
      <c r="L1696" s="246"/>
      <c r="M1696" s="247"/>
      <c r="N1696" s="248"/>
      <c r="O1696" s="248"/>
      <c r="P1696" s="248"/>
      <c r="Q1696" s="248"/>
      <c r="R1696" s="248"/>
      <c r="S1696" s="248"/>
      <c r="T1696" s="249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50" t="s">
        <v>151</v>
      </c>
      <c r="AU1696" s="250" t="s">
        <v>149</v>
      </c>
      <c r="AV1696" s="14" t="s">
        <v>149</v>
      </c>
      <c r="AW1696" s="14" t="s">
        <v>30</v>
      </c>
      <c r="AX1696" s="14" t="s">
        <v>73</v>
      </c>
      <c r="AY1696" s="250" t="s">
        <v>141</v>
      </c>
    </row>
    <row r="1697" s="13" customFormat="1">
      <c r="A1697" s="13"/>
      <c r="B1697" s="229"/>
      <c r="C1697" s="230"/>
      <c r="D1697" s="231" t="s">
        <v>151</v>
      </c>
      <c r="E1697" s="232" t="s">
        <v>1</v>
      </c>
      <c r="F1697" s="233" t="s">
        <v>1989</v>
      </c>
      <c r="G1697" s="230"/>
      <c r="H1697" s="232" t="s">
        <v>1</v>
      </c>
      <c r="I1697" s="234"/>
      <c r="J1697" s="230"/>
      <c r="K1697" s="230"/>
      <c r="L1697" s="235"/>
      <c r="M1697" s="236"/>
      <c r="N1697" s="237"/>
      <c r="O1697" s="237"/>
      <c r="P1697" s="237"/>
      <c r="Q1697" s="237"/>
      <c r="R1697" s="237"/>
      <c r="S1697" s="237"/>
      <c r="T1697" s="238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39" t="s">
        <v>151</v>
      </c>
      <c r="AU1697" s="239" t="s">
        <v>149</v>
      </c>
      <c r="AV1697" s="13" t="s">
        <v>81</v>
      </c>
      <c r="AW1697" s="13" t="s">
        <v>30</v>
      </c>
      <c r="AX1697" s="13" t="s">
        <v>73</v>
      </c>
      <c r="AY1697" s="239" t="s">
        <v>141</v>
      </c>
    </row>
    <row r="1698" s="14" customFormat="1">
      <c r="A1698" s="14"/>
      <c r="B1698" s="240"/>
      <c r="C1698" s="241"/>
      <c r="D1698" s="231" t="s">
        <v>151</v>
      </c>
      <c r="E1698" s="242" t="s">
        <v>1</v>
      </c>
      <c r="F1698" s="243" t="s">
        <v>1988</v>
      </c>
      <c r="G1698" s="241"/>
      <c r="H1698" s="244">
        <v>3.3919999999999999</v>
      </c>
      <c r="I1698" s="245"/>
      <c r="J1698" s="241"/>
      <c r="K1698" s="241"/>
      <c r="L1698" s="246"/>
      <c r="M1698" s="247"/>
      <c r="N1698" s="248"/>
      <c r="O1698" s="248"/>
      <c r="P1698" s="248"/>
      <c r="Q1698" s="248"/>
      <c r="R1698" s="248"/>
      <c r="S1698" s="248"/>
      <c r="T1698" s="249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50" t="s">
        <v>151</v>
      </c>
      <c r="AU1698" s="250" t="s">
        <v>149</v>
      </c>
      <c r="AV1698" s="14" t="s">
        <v>149</v>
      </c>
      <c r="AW1698" s="14" t="s">
        <v>30</v>
      </c>
      <c r="AX1698" s="14" t="s">
        <v>73</v>
      </c>
      <c r="AY1698" s="250" t="s">
        <v>141</v>
      </c>
    </row>
    <row r="1699" s="13" customFormat="1">
      <c r="A1699" s="13"/>
      <c r="B1699" s="229"/>
      <c r="C1699" s="230"/>
      <c r="D1699" s="231" t="s">
        <v>151</v>
      </c>
      <c r="E1699" s="232" t="s">
        <v>1</v>
      </c>
      <c r="F1699" s="233" t="s">
        <v>1990</v>
      </c>
      <c r="G1699" s="230"/>
      <c r="H1699" s="232" t="s">
        <v>1</v>
      </c>
      <c r="I1699" s="234"/>
      <c r="J1699" s="230"/>
      <c r="K1699" s="230"/>
      <c r="L1699" s="235"/>
      <c r="M1699" s="236"/>
      <c r="N1699" s="237"/>
      <c r="O1699" s="237"/>
      <c r="P1699" s="237"/>
      <c r="Q1699" s="237"/>
      <c r="R1699" s="237"/>
      <c r="S1699" s="237"/>
      <c r="T1699" s="238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39" t="s">
        <v>151</v>
      </c>
      <c r="AU1699" s="239" t="s">
        <v>149</v>
      </c>
      <c r="AV1699" s="13" t="s">
        <v>81</v>
      </c>
      <c r="AW1699" s="13" t="s">
        <v>30</v>
      </c>
      <c r="AX1699" s="13" t="s">
        <v>73</v>
      </c>
      <c r="AY1699" s="239" t="s">
        <v>141</v>
      </c>
    </row>
    <row r="1700" s="14" customFormat="1">
      <c r="A1700" s="14"/>
      <c r="B1700" s="240"/>
      <c r="C1700" s="241"/>
      <c r="D1700" s="231" t="s">
        <v>151</v>
      </c>
      <c r="E1700" s="242" t="s">
        <v>1</v>
      </c>
      <c r="F1700" s="243" t="s">
        <v>1988</v>
      </c>
      <c r="G1700" s="241"/>
      <c r="H1700" s="244">
        <v>3.3919999999999999</v>
      </c>
      <c r="I1700" s="245"/>
      <c r="J1700" s="241"/>
      <c r="K1700" s="241"/>
      <c r="L1700" s="246"/>
      <c r="M1700" s="247"/>
      <c r="N1700" s="248"/>
      <c r="O1700" s="248"/>
      <c r="P1700" s="248"/>
      <c r="Q1700" s="248"/>
      <c r="R1700" s="248"/>
      <c r="S1700" s="248"/>
      <c r="T1700" s="249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50" t="s">
        <v>151</v>
      </c>
      <c r="AU1700" s="250" t="s">
        <v>149</v>
      </c>
      <c r="AV1700" s="14" t="s">
        <v>149</v>
      </c>
      <c r="AW1700" s="14" t="s">
        <v>30</v>
      </c>
      <c r="AX1700" s="14" t="s">
        <v>73</v>
      </c>
      <c r="AY1700" s="250" t="s">
        <v>141</v>
      </c>
    </row>
    <row r="1701" s="13" customFormat="1">
      <c r="A1701" s="13"/>
      <c r="B1701" s="229"/>
      <c r="C1701" s="230"/>
      <c r="D1701" s="231" t="s">
        <v>151</v>
      </c>
      <c r="E1701" s="232" t="s">
        <v>1</v>
      </c>
      <c r="F1701" s="233" t="s">
        <v>2009</v>
      </c>
      <c r="G1701" s="230"/>
      <c r="H1701" s="232" t="s">
        <v>1</v>
      </c>
      <c r="I1701" s="234"/>
      <c r="J1701" s="230"/>
      <c r="K1701" s="230"/>
      <c r="L1701" s="235"/>
      <c r="M1701" s="236"/>
      <c r="N1701" s="237"/>
      <c r="O1701" s="237"/>
      <c r="P1701" s="237"/>
      <c r="Q1701" s="237"/>
      <c r="R1701" s="237"/>
      <c r="S1701" s="237"/>
      <c r="T1701" s="238"/>
      <c r="U1701" s="13"/>
      <c r="V1701" s="13"/>
      <c r="W1701" s="13"/>
      <c r="X1701" s="13"/>
      <c r="Y1701" s="13"/>
      <c r="Z1701" s="13"/>
      <c r="AA1701" s="13"/>
      <c r="AB1701" s="13"/>
      <c r="AC1701" s="13"/>
      <c r="AD1701" s="13"/>
      <c r="AE1701" s="13"/>
      <c r="AT1701" s="239" t="s">
        <v>151</v>
      </c>
      <c r="AU1701" s="239" t="s">
        <v>149</v>
      </c>
      <c r="AV1701" s="13" t="s">
        <v>81</v>
      </c>
      <c r="AW1701" s="13" t="s">
        <v>30</v>
      </c>
      <c r="AX1701" s="13" t="s">
        <v>73</v>
      </c>
      <c r="AY1701" s="239" t="s">
        <v>141</v>
      </c>
    </row>
    <row r="1702" s="14" customFormat="1">
      <c r="A1702" s="14"/>
      <c r="B1702" s="240"/>
      <c r="C1702" s="241"/>
      <c r="D1702" s="231" t="s">
        <v>151</v>
      </c>
      <c r="E1702" s="242" t="s">
        <v>1</v>
      </c>
      <c r="F1702" s="243" t="s">
        <v>1988</v>
      </c>
      <c r="G1702" s="241"/>
      <c r="H1702" s="244">
        <v>3.3919999999999999</v>
      </c>
      <c r="I1702" s="245"/>
      <c r="J1702" s="241"/>
      <c r="K1702" s="241"/>
      <c r="L1702" s="246"/>
      <c r="M1702" s="247"/>
      <c r="N1702" s="248"/>
      <c r="O1702" s="248"/>
      <c r="P1702" s="248"/>
      <c r="Q1702" s="248"/>
      <c r="R1702" s="248"/>
      <c r="S1702" s="248"/>
      <c r="T1702" s="249"/>
      <c r="U1702" s="14"/>
      <c r="V1702" s="14"/>
      <c r="W1702" s="14"/>
      <c r="X1702" s="14"/>
      <c r="Y1702" s="14"/>
      <c r="Z1702" s="14"/>
      <c r="AA1702" s="14"/>
      <c r="AB1702" s="14"/>
      <c r="AC1702" s="14"/>
      <c r="AD1702" s="14"/>
      <c r="AE1702" s="14"/>
      <c r="AT1702" s="250" t="s">
        <v>151</v>
      </c>
      <c r="AU1702" s="250" t="s">
        <v>149</v>
      </c>
      <c r="AV1702" s="14" t="s">
        <v>149</v>
      </c>
      <c r="AW1702" s="14" t="s">
        <v>30</v>
      </c>
      <c r="AX1702" s="14" t="s">
        <v>73</v>
      </c>
      <c r="AY1702" s="250" t="s">
        <v>141</v>
      </c>
    </row>
    <row r="1703" s="13" customFormat="1">
      <c r="A1703" s="13"/>
      <c r="B1703" s="229"/>
      <c r="C1703" s="230"/>
      <c r="D1703" s="231" t="s">
        <v>151</v>
      </c>
      <c r="E1703" s="232" t="s">
        <v>1</v>
      </c>
      <c r="F1703" s="233" t="s">
        <v>1992</v>
      </c>
      <c r="G1703" s="230"/>
      <c r="H1703" s="232" t="s">
        <v>1</v>
      </c>
      <c r="I1703" s="234"/>
      <c r="J1703" s="230"/>
      <c r="K1703" s="230"/>
      <c r="L1703" s="235"/>
      <c r="M1703" s="236"/>
      <c r="N1703" s="237"/>
      <c r="O1703" s="237"/>
      <c r="P1703" s="237"/>
      <c r="Q1703" s="237"/>
      <c r="R1703" s="237"/>
      <c r="S1703" s="237"/>
      <c r="T1703" s="238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39" t="s">
        <v>151</v>
      </c>
      <c r="AU1703" s="239" t="s">
        <v>149</v>
      </c>
      <c r="AV1703" s="13" t="s">
        <v>81</v>
      </c>
      <c r="AW1703" s="13" t="s">
        <v>30</v>
      </c>
      <c r="AX1703" s="13" t="s">
        <v>73</v>
      </c>
      <c r="AY1703" s="239" t="s">
        <v>141</v>
      </c>
    </row>
    <row r="1704" s="14" customFormat="1">
      <c r="A1704" s="14"/>
      <c r="B1704" s="240"/>
      <c r="C1704" s="241"/>
      <c r="D1704" s="231" t="s">
        <v>151</v>
      </c>
      <c r="E1704" s="242" t="s">
        <v>1</v>
      </c>
      <c r="F1704" s="243" t="s">
        <v>1993</v>
      </c>
      <c r="G1704" s="241"/>
      <c r="H1704" s="244">
        <v>5.4720000000000004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4"/>
      <c r="V1704" s="14"/>
      <c r="W1704" s="14"/>
      <c r="X1704" s="14"/>
      <c r="Y1704" s="14"/>
      <c r="Z1704" s="14"/>
      <c r="AA1704" s="14"/>
      <c r="AB1704" s="14"/>
      <c r="AC1704" s="14"/>
      <c r="AD1704" s="14"/>
      <c r="AE1704" s="14"/>
      <c r="AT1704" s="250" t="s">
        <v>151</v>
      </c>
      <c r="AU1704" s="250" t="s">
        <v>149</v>
      </c>
      <c r="AV1704" s="14" t="s">
        <v>149</v>
      </c>
      <c r="AW1704" s="14" t="s">
        <v>30</v>
      </c>
      <c r="AX1704" s="14" t="s">
        <v>73</v>
      </c>
      <c r="AY1704" s="250" t="s">
        <v>141</v>
      </c>
    </row>
    <row r="1705" s="15" customFormat="1">
      <c r="A1705" s="15"/>
      <c r="B1705" s="262"/>
      <c r="C1705" s="263"/>
      <c r="D1705" s="231" t="s">
        <v>151</v>
      </c>
      <c r="E1705" s="264" t="s">
        <v>1</v>
      </c>
      <c r="F1705" s="265" t="s">
        <v>173</v>
      </c>
      <c r="G1705" s="263"/>
      <c r="H1705" s="266">
        <v>19.039999999999999</v>
      </c>
      <c r="I1705" s="267"/>
      <c r="J1705" s="263"/>
      <c r="K1705" s="263"/>
      <c r="L1705" s="268"/>
      <c r="M1705" s="269"/>
      <c r="N1705" s="270"/>
      <c r="O1705" s="270"/>
      <c r="P1705" s="270"/>
      <c r="Q1705" s="270"/>
      <c r="R1705" s="270"/>
      <c r="S1705" s="270"/>
      <c r="T1705" s="271"/>
      <c r="U1705" s="15"/>
      <c r="V1705" s="15"/>
      <c r="W1705" s="15"/>
      <c r="X1705" s="15"/>
      <c r="Y1705" s="15"/>
      <c r="Z1705" s="15"/>
      <c r="AA1705" s="15"/>
      <c r="AB1705" s="15"/>
      <c r="AC1705" s="15"/>
      <c r="AD1705" s="15"/>
      <c r="AE1705" s="15"/>
      <c r="AT1705" s="272" t="s">
        <v>151</v>
      </c>
      <c r="AU1705" s="272" t="s">
        <v>149</v>
      </c>
      <c r="AV1705" s="15" t="s">
        <v>148</v>
      </c>
      <c r="AW1705" s="15" t="s">
        <v>30</v>
      </c>
      <c r="AX1705" s="15" t="s">
        <v>81</v>
      </c>
      <c r="AY1705" s="272" t="s">
        <v>141</v>
      </c>
    </row>
    <row r="1706" s="2" customFormat="1" ht="24.15" customHeight="1">
      <c r="A1706" s="38"/>
      <c r="B1706" s="39"/>
      <c r="C1706" s="215" t="s">
        <v>2026</v>
      </c>
      <c r="D1706" s="215" t="s">
        <v>144</v>
      </c>
      <c r="E1706" s="216" t="s">
        <v>2027</v>
      </c>
      <c r="F1706" s="217" t="s">
        <v>2028</v>
      </c>
      <c r="G1706" s="218" t="s">
        <v>168</v>
      </c>
      <c r="H1706" s="219">
        <v>19.039999999999999</v>
      </c>
      <c r="I1706" s="220"/>
      <c r="J1706" s="221">
        <f>ROUND(I1706*H1706,2)</f>
        <v>0</v>
      </c>
      <c r="K1706" s="222"/>
      <c r="L1706" s="44"/>
      <c r="M1706" s="223" t="s">
        <v>1</v>
      </c>
      <c r="N1706" s="224" t="s">
        <v>39</v>
      </c>
      <c r="O1706" s="91"/>
      <c r="P1706" s="225">
        <f>O1706*H1706</f>
        <v>0</v>
      </c>
      <c r="Q1706" s="225">
        <v>0.00032000000000000003</v>
      </c>
      <c r="R1706" s="225">
        <f>Q1706*H1706</f>
        <v>0.0060928000000000006</v>
      </c>
      <c r="S1706" s="225">
        <v>0</v>
      </c>
      <c r="T1706" s="226">
        <f>S1706*H1706</f>
        <v>0</v>
      </c>
      <c r="U1706" s="38"/>
      <c r="V1706" s="38"/>
      <c r="W1706" s="38"/>
      <c r="X1706" s="38"/>
      <c r="Y1706" s="38"/>
      <c r="Z1706" s="38"/>
      <c r="AA1706" s="38"/>
      <c r="AB1706" s="38"/>
      <c r="AC1706" s="38"/>
      <c r="AD1706" s="38"/>
      <c r="AE1706" s="38"/>
      <c r="AR1706" s="227" t="s">
        <v>265</v>
      </c>
      <c r="AT1706" s="227" t="s">
        <v>144</v>
      </c>
      <c r="AU1706" s="227" t="s">
        <v>149</v>
      </c>
      <c r="AY1706" s="17" t="s">
        <v>141</v>
      </c>
      <c r="BE1706" s="228">
        <f>IF(N1706="základní",J1706,0)</f>
        <v>0</v>
      </c>
      <c r="BF1706" s="228">
        <f>IF(N1706="snížená",J1706,0)</f>
        <v>0</v>
      </c>
      <c r="BG1706" s="228">
        <f>IF(N1706="zákl. přenesená",J1706,0)</f>
        <v>0</v>
      </c>
      <c r="BH1706" s="228">
        <f>IF(N1706="sníž. přenesená",J1706,0)</f>
        <v>0</v>
      </c>
      <c r="BI1706" s="228">
        <f>IF(N1706="nulová",J1706,0)</f>
        <v>0</v>
      </c>
      <c r="BJ1706" s="17" t="s">
        <v>149</v>
      </c>
      <c r="BK1706" s="228">
        <f>ROUND(I1706*H1706,2)</f>
        <v>0</v>
      </c>
      <c r="BL1706" s="17" t="s">
        <v>265</v>
      </c>
      <c r="BM1706" s="227" t="s">
        <v>2029</v>
      </c>
    </row>
    <row r="1707" s="13" customFormat="1">
      <c r="A1707" s="13"/>
      <c r="B1707" s="229"/>
      <c r="C1707" s="230"/>
      <c r="D1707" s="231" t="s">
        <v>151</v>
      </c>
      <c r="E1707" s="232" t="s">
        <v>1</v>
      </c>
      <c r="F1707" s="233" t="s">
        <v>1986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151</v>
      </c>
      <c r="AU1707" s="239" t="s">
        <v>149</v>
      </c>
      <c r="AV1707" s="13" t="s">
        <v>81</v>
      </c>
      <c r="AW1707" s="13" t="s">
        <v>30</v>
      </c>
      <c r="AX1707" s="13" t="s">
        <v>73</v>
      </c>
      <c r="AY1707" s="239" t="s">
        <v>141</v>
      </c>
    </row>
    <row r="1708" s="13" customFormat="1">
      <c r="A1708" s="13"/>
      <c r="B1708" s="229"/>
      <c r="C1708" s="230"/>
      <c r="D1708" s="231" t="s">
        <v>151</v>
      </c>
      <c r="E1708" s="232" t="s">
        <v>1</v>
      </c>
      <c r="F1708" s="233" t="s">
        <v>1987</v>
      </c>
      <c r="G1708" s="230"/>
      <c r="H1708" s="232" t="s">
        <v>1</v>
      </c>
      <c r="I1708" s="234"/>
      <c r="J1708" s="230"/>
      <c r="K1708" s="230"/>
      <c r="L1708" s="235"/>
      <c r="M1708" s="236"/>
      <c r="N1708" s="237"/>
      <c r="O1708" s="237"/>
      <c r="P1708" s="237"/>
      <c r="Q1708" s="237"/>
      <c r="R1708" s="237"/>
      <c r="S1708" s="237"/>
      <c r="T1708" s="238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39" t="s">
        <v>151</v>
      </c>
      <c r="AU1708" s="239" t="s">
        <v>149</v>
      </c>
      <c r="AV1708" s="13" t="s">
        <v>81</v>
      </c>
      <c r="AW1708" s="13" t="s">
        <v>30</v>
      </c>
      <c r="AX1708" s="13" t="s">
        <v>73</v>
      </c>
      <c r="AY1708" s="239" t="s">
        <v>141</v>
      </c>
    </row>
    <row r="1709" s="14" customFormat="1">
      <c r="A1709" s="14"/>
      <c r="B1709" s="240"/>
      <c r="C1709" s="241"/>
      <c r="D1709" s="231" t="s">
        <v>151</v>
      </c>
      <c r="E1709" s="242" t="s">
        <v>1</v>
      </c>
      <c r="F1709" s="243" t="s">
        <v>1988</v>
      </c>
      <c r="G1709" s="241"/>
      <c r="H1709" s="244">
        <v>3.3919999999999999</v>
      </c>
      <c r="I1709" s="245"/>
      <c r="J1709" s="241"/>
      <c r="K1709" s="241"/>
      <c r="L1709" s="246"/>
      <c r="M1709" s="247"/>
      <c r="N1709" s="248"/>
      <c r="O1709" s="248"/>
      <c r="P1709" s="248"/>
      <c r="Q1709" s="248"/>
      <c r="R1709" s="248"/>
      <c r="S1709" s="248"/>
      <c r="T1709" s="249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50" t="s">
        <v>151</v>
      </c>
      <c r="AU1709" s="250" t="s">
        <v>149</v>
      </c>
      <c r="AV1709" s="14" t="s">
        <v>149</v>
      </c>
      <c r="AW1709" s="14" t="s">
        <v>30</v>
      </c>
      <c r="AX1709" s="14" t="s">
        <v>73</v>
      </c>
      <c r="AY1709" s="250" t="s">
        <v>141</v>
      </c>
    </row>
    <row r="1710" s="13" customFormat="1">
      <c r="A1710" s="13"/>
      <c r="B1710" s="229"/>
      <c r="C1710" s="230"/>
      <c r="D1710" s="231" t="s">
        <v>151</v>
      </c>
      <c r="E1710" s="232" t="s">
        <v>1</v>
      </c>
      <c r="F1710" s="233" t="s">
        <v>1989</v>
      </c>
      <c r="G1710" s="230"/>
      <c r="H1710" s="232" t="s">
        <v>1</v>
      </c>
      <c r="I1710" s="234"/>
      <c r="J1710" s="230"/>
      <c r="K1710" s="230"/>
      <c r="L1710" s="235"/>
      <c r="M1710" s="236"/>
      <c r="N1710" s="237"/>
      <c r="O1710" s="237"/>
      <c r="P1710" s="237"/>
      <c r="Q1710" s="237"/>
      <c r="R1710" s="237"/>
      <c r="S1710" s="237"/>
      <c r="T1710" s="238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39" t="s">
        <v>151</v>
      </c>
      <c r="AU1710" s="239" t="s">
        <v>149</v>
      </c>
      <c r="AV1710" s="13" t="s">
        <v>81</v>
      </c>
      <c r="AW1710" s="13" t="s">
        <v>30</v>
      </c>
      <c r="AX1710" s="13" t="s">
        <v>73</v>
      </c>
      <c r="AY1710" s="239" t="s">
        <v>141</v>
      </c>
    </row>
    <row r="1711" s="14" customFormat="1">
      <c r="A1711" s="14"/>
      <c r="B1711" s="240"/>
      <c r="C1711" s="241"/>
      <c r="D1711" s="231" t="s">
        <v>151</v>
      </c>
      <c r="E1711" s="242" t="s">
        <v>1</v>
      </c>
      <c r="F1711" s="243" t="s">
        <v>1988</v>
      </c>
      <c r="G1711" s="241"/>
      <c r="H1711" s="244">
        <v>3.3919999999999999</v>
      </c>
      <c r="I1711" s="245"/>
      <c r="J1711" s="241"/>
      <c r="K1711" s="241"/>
      <c r="L1711" s="246"/>
      <c r="M1711" s="247"/>
      <c r="N1711" s="248"/>
      <c r="O1711" s="248"/>
      <c r="P1711" s="248"/>
      <c r="Q1711" s="248"/>
      <c r="R1711" s="248"/>
      <c r="S1711" s="248"/>
      <c r="T1711" s="249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50" t="s">
        <v>151</v>
      </c>
      <c r="AU1711" s="250" t="s">
        <v>149</v>
      </c>
      <c r="AV1711" s="14" t="s">
        <v>149</v>
      </c>
      <c r="AW1711" s="14" t="s">
        <v>30</v>
      </c>
      <c r="AX1711" s="14" t="s">
        <v>73</v>
      </c>
      <c r="AY1711" s="250" t="s">
        <v>141</v>
      </c>
    </row>
    <row r="1712" s="13" customFormat="1">
      <c r="A1712" s="13"/>
      <c r="B1712" s="229"/>
      <c r="C1712" s="230"/>
      <c r="D1712" s="231" t="s">
        <v>151</v>
      </c>
      <c r="E1712" s="232" t="s">
        <v>1</v>
      </c>
      <c r="F1712" s="233" t="s">
        <v>1990</v>
      </c>
      <c r="G1712" s="230"/>
      <c r="H1712" s="232" t="s">
        <v>1</v>
      </c>
      <c r="I1712" s="234"/>
      <c r="J1712" s="230"/>
      <c r="K1712" s="230"/>
      <c r="L1712" s="235"/>
      <c r="M1712" s="236"/>
      <c r="N1712" s="237"/>
      <c r="O1712" s="237"/>
      <c r="P1712" s="237"/>
      <c r="Q1712" s="237"/>
      <c r="R1712" s="237"/>
      <c r="S1712" s="237"/>
      <c r="T1712" s="238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39" t="s">
        <v>151</v>
      </c>
      <c r="AU1712" s="239" t="s">
        <v>149</v>
      </c>
      <c r="AV1712" s="13" t="s">
        <v>81</v>
      </c>
      <c r="AW1712" s="13" t="s">
        <v>30</v>
      </c>
      <c r="AX1712" s="13" t="s">
        <v>73</v>
      </c>
      <c r="AY1712" s="239" t="s">
        <v>141</v>
      </c>
    </row>
    <row r="1713" s="14" customFormat="1">
      <c r="A1713" s="14"/>
      <c r="B1713" s="240"/>
      <c r="C1713" s="241"/>
      <c r="D1713" s="231" t="s">
        <v>151</v>
      </c>
      <c r="E1713" s="242" t="s">
        <v>1</v>
      </c>
      <c r="F1713" s="243" t="s">
        <v>1988</v>
      </c>
      <c r="G1713" s="241"/>
      <c r="H1713" s="244">
        <v>3.3919999999999999</v>
      </c>
      <c r="I1713" s="245"/>
      <c r="J1713" s="241"/>
      <c r="K1713" s="241"/>
      <c r="L1713" s="246"/>
      <c r="M1713" s="247"/>
      <c r="N1713" s="248"/>
      <c r="O1713" s="248"/>
      <c r="P1713" s="248"/>
      <c r="Q1713" s="248"/>
      <c r="R1713" s="248"/>
      <c r="S1713" s="248"/>
      <c r="T1713" s="249"/>
      <c r="U1713" s="14"/>
      <c r="V1713" s="14"/>
      <c r="W1713" s="14"/>
      <c r="X1713" s="14"/>
      <c r="Y1713" s="14"/>
      <c r="Z1713" s="14"/>
      <c r="AA1713" s="14"/>
      <c r="AB1713" s="14"/>
      <c r="AC1713" s="14"/>
      <c r="AD1713" s="14"/>
      <c r="AE1713" s="14"/>
      <c r="AT1713" s="250" t="s">
        <v>151</v>
      </c>
      <c r="AU1713" s="250" t="s">
        <v>149</v>
      </c>
      <c r="AV1713" s="14" t="s">
        <v>149</v>
      </c>
      <c r="AW1713" s="14" t="s">
        <v>30</v>
      </c>
      <c r="AX1713" s="14" t="s">
        <v>73</v>
      </c>
      <c r="AY1713" s="250" t="s">
        <v>141</v>
      </c>
    </row>
    <row r="1714" s="13" customFormat="1">
      <c r="A1714" s="13"/>
      <c r="B1714" s="229"/>
      <c r="C1714" s="230"/>
      <c r="D1714" s="231" t="s">
        <v>151</v>
      </c>
      <c r="E1714" s="232" t="s">
        <v>1</v>
      </c>
      <c r="F1714" s="233" t="s">
        <v>2009</v>
      </c>
      <c r="G1714" s="230"/>
      <c r="H1714" s="232" t="s">
        <v>1</v>
      </c>
      <c r="I1714" s="234"/>
      <c r="J1714" s="230"/>
      <c r="K1714" s="230"/>
      <c r="L1714" s="235"/>
      <c r="M1714" s="236"/>
      <c r="N1714" s="237"/>
      <c r="O1714" s="237"/>
      <c r="P1714" s="237"/>
      <c r="Q1714" s="237"/>
      <c r="R1714" s="237"/>
      <c r="S1714" s="237"/>
      <c r="T1714" s="238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39" t="s">
        <v>151</v>
      </c>
      <c r="AU1714" s="239" t="s">
        <v>149</v>
      </c>
      <c r="AV1714" s="13" t="s">
        <v>81</v>
      </c>
      <c r="AW1714" s="13" t="s">
        <v>30</v>
      </c>
      <c r="AX1714" s="13" t="s">
        <v>73</v>
      </c>
      <c r="AY1714" s="239" t="s">
        <v>141</v>
      </c>
    </row>
    <row r="1715" s="14" customFormat="1">
      <c r="A1715" s="14"/>
      <c r="B1715" s="240"/>
      <c r="C1715" s="241"/>
      <c r="D1715" s="231" t="s">
        <v>151</v>
      </c>
      <c r="E1715" s="242" t="s">
        <v>1</v>
      </c>
      <c r="F1715" s="243" t="s">
        <v>1988</v>
      </c>
      <c r="G1715" s="241"/>
      <c r="H1715" s="244">
        <v>3.3919999999999999</v>
      </c>
      <c r="I1715" s="245"/>
      <c r="J1715" s="241"/>
      <c r="K1715" s="241"/>
      <c r="L1715" s="246"/>
      <c r="M1715" s="247"/>
      <c r="N1715" s="248"/>
      <c r="O1715" s="248"/>
      <c r="P1715" s="248"/>
      <c r="Q1715" s="248"/>
      <c r="R1715" s="248"/>
      <c r="S1715" s="248"/>
      <c r="T1715" s="249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50" t="s">
        <v>151</v>
      </c>
      <c r="AU1715" s="250" t="s">
        <v>149</v>
      </c>
      <c r="AV1715" s="14" t="s">
        <v>149</v>
      </c>
      <c r="AW1715" s="14" t="s">
        <v>30</v>
      </c>
      <c r="AX1715" s="14" t="s">
        <v>73</v>
      </c>
      <c r="AY1715" s="250" t="s">
        <v>141</v>
      </c>
    </row>
    <row r="1716" s="13" customFormat="1">
      <c r="A1716" s="13"/>
      <c r="B1716" s="229"/>
      <c r="C1716" s="230"/>
      <c r="D1716" s="231" t="s">
        <v>151</v>
      </c>
      <c r="E1716" s="232" t="s">
        <v>1</v>
      </c>
      <c r="F1716" s="233" t="s">
        <v>1992</v>
      </c>
      <c r="G1716" s="230"/>
      <c r="H1716" s="232" t="s">
        <v>1</v>
      </c>
      <c r="I1716" s="234"/>
      <c r="J1716" s="230"/>
      <c r="K1716" s="230"/>
      <c r="L1716" s="235"/>
      <c r="M1716" s="236"/>
      <c r="N1716" s="237"/>
      <c r="O1716" s="237"/>
      <c r="P1716" s="237"/>
      <c r="Q1716" s="237"/>
      <c r="R1716" s="237"/>
      <c r="S1716" s="237"/>
      <c r="T1716" s="238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39" t="s">
        <v>151</v>
      </c>
      <c r="AU1716" s="239" t="s">
        <v>149</v>
      </c>
      <c r="AV1716" s="13" t="s">
        <v>81</v>
      </c>
      <c r="AW1716" s="13" t="s">
        <v>30</v>
      </c>
      <c r="AX1716" s="13" t="s">
        <v>73</v>
      </c>
      <c r="AY1716" s="239" t="s">
        <v>141</v>
      </c>
    </row>
    <row r="1717" s="14" customFormat="1">
      <c r="A1717" s="14"/>
      <c r="B1717" s="240"/>
      <c r="C1717" s="241"/>
      <c r="D1717" s="231" t="s">
        <v>151</v>
      </c>
      <c r="E1717" s="242" t="s">
        <v>1</v>
      </c>
      <c r="F1717" s="243" t="s">
        <v>1993</v>
      </c>
      <c r="G1717" s="241"/>
      <c r="H1717" s="244">
        <v>5.4720000000000004</v>
      </c>
      <c r="I1717" s="245"/>
      <c r="J1717" s="241"/>
      <c r="K1717" s="241"/>
      <c r="L1717" s="246"/>
      <c r="M1717" s="247"/>
      <c r="N1717" s="248"/>
      <c r="O1717" s="248"/>
      <c r="P1717" s="248"/>
      <c r="Q1717" s="248"/>
      <c r="R1717" s="248"/>
      <c r="S1717" s="248"/>
      <c r="T1717" s="249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50" t="s">
        <v>151</v>
      </c>
      <c r="AU1717" s="250" t="s">
        <v>149</v>
      </c>
      <c r="AV1717" s="14" t="s">
        <v>149</v>
      </c>
      <c r="AW1717" s="14" t="s">
        <v>30</v>
      </c>
      <c r="AX1717" s="14" t="s">
        <v>73</v>
      </c>
      <c r="AY1717" s="250" t="s">
        <v>141</v>
      </c>
    </row>
    <row r="1718" s="15" customFormat="1">
      <c r="A1718" s="15"/>
      <c r="B1718" s="262"/>
      <c r="C1718" s="263"/>
      <c r="D1718" s="231" t="s">
        <v>151</v>
      </c>
      <c r="E1718" s="264" t="s">
        <v>1</v>
      </c>
      <c r="F1718" s="265" t="s">
        <v>173</v>
      </c>
      <c r="G1718" s="263"/>
      <c r="H1718" s="266">
        <v>19.039999999999999</v>
      </c>
      <c r="I1718" s="267"/>
      <c r="J1718" s="263"/>
      <c r="K1718" s="263"/>
      <c r="L1718" s="268"/>
      <c r="M1718" s="269"/>
      <c r="N1718" s="270"/>
      <c r="O1718" s="270"/>
      <c r="P1718" s="270"/>
      <c r="Q1718" s="270"/>
      <c r="R1718" s="270"/>
      <c r="S1718" s="270"/>
      <c r="T1718" s="271"/>
      <c r="U1718" s="15"/>
      <c r="V1718" s="15"/>
      <c r="W1718" s="15"/>
      <c r="X1718" s="15"/>
      <c r="Y1718" s="15"/>
      <c r="Z1718" s="15"/>
      <c r="AA1718" s="15"/>
      <c r="AB1718" s="15"/>
      <c r="AC1718" s="15"/>
      <c r="AD1718" s="15"/>
      <c r="AE1718" s="15"/>
      <c r="AT1718" s="272" t="s">
        <v>151</v>
      </c>
      <c r="AU1718" s="272" t="s">
        <v>149</v>
      </c>
      <c r="AV1718" s="15" t="s">
        <v>148</v>
      </c>
      <c r="AW1718" s="15" t="s">
        <v>30</v>
      </c>
      <c r="AX1718" s="15" t="s">
        <v>81</v>
      </c>
      <c r="AY1718" s="272" t="s">
        <v>141</v>
      </c>
    </row>
    <row r="1719" s="2" customFormat="1" ht="24.15" customHeight="1">
      <c r="A1719" s="38"/>
      <c r="B1719" s="39"/>
      <c r="C1719" s="215" t="s">
        <v>2030</v>
      </c>
      <c r="D1719" s="215" t="s">
        <v>144</v>
      </c>
      <c r="E1719" s="216" t="s">
        <v>2031</v>
      </c>
      <c r="F1719" s="217" t="s">
        <v>2032</v>
      </c>
      <c r="G1719" s="218" t="s">
        <v>177</v>
      </c>
      <c r="H1719" s="219">
        <v>10</v>
      </c>
      <c r="I1719" s="220"/>
      <c r="J1719" s="221">
        <f>ROUND(I1719*H1719,2)</f>
        <v>0</v>
      </c>
      <c r="K1719" s="222"/>
      <c r="L1719" s="44"/>
      <c r="M1719" s="223" t="s">
        <v>1</v>
      </c>
      <c r="N1719" s="224" t="s">
        <v>39</v>
      </c>
      <c r="O1719" s="91"/>
      <c r="P1719" s="225">
        <f>O1719*H1719</f>
        <v>0</v>
      </c>
      <c r="Q1719" s="225">
        <v>0</v>
      </c>
      <c r="R1719" s="225">
        <f>Q1719*H1719</f>
        <v>0</v>
      </c>
      <c r="S1719" s="225">
        <v>0</v>
      </c>
      <c r="T1719" s="226">
        <f>S1719*H1719</f>
        <v>0</v>
      </c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R1719" s="227" t="s">
        <v>265</v>
      </c>
      <c r="AT1719" s="227" t="s">
        <v>144</v>
      </c>
      <c r="AU1719" s="227" t="s">
        <v>149</v>
      </c>
      <c r="AY1719" s="17" t="s">
        <v>141</v>
      </c>
      <c r="BE1719" s="228">
        <f>IF(N1719="základní",J1719,0)</f>
        <v>0</v>
      </c>
      <c r="BF1719" s="228">
        <f>IF(N1719="snížená",J1719,0)</f>
        <v>0</v>
      </c>
      <c r="BG1719" s="228">
        <f>IF(N1719="zákl. přenesená",J1719,0)</f>
        <v>0</v>
      </c>
      <c r="BH1719" s="228">
        <f>IF(N1719="sníž. přenesená",J1719,0)</f>
        <v>0</v>
      </c>
      <c r="BI1719" s="228">
        <f>IF(N1719="nulová",J1719,0)</f>
        <v>0</v>
      </c>
      <c r="BJ1719" s="17" t="s">
        <v>149</v>
      </c>
      <c r="BK1719" s="228">
        <f>ROUND(I1719*H1719,2)</f>
        <v>0</v>
      </c>
      <c r="BL1719" s="17" t="s">
        <v>265</v>
      </c>
      <c r="BM1719" s="227" t="s">
        <v>2033</v>
      </c>
    </row>
    <row r="1720" s="14" customFormat="1">
      <c r="A1720" s="14"/>
      <c r="B1720" s="240"/>
      <c r="C1720" s="241"/>
      <c r="D1720" s="231" t="s">
        <v>151</v>
      </c>
      <c r="E1720" s="242" t="s">
        <v>1</v>
      </c>
      <c r="F1720" s="243" t="s">
        <v>210</v>
      </c>
      <c r="G1720" s="241"/>
      <c r="H1720" s="244">
        <v>10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4"/>
      <c r="V1720" s="14"/>
      <c r="W1720" s="14"/>
      <c r="X1720" s="14"/>
      <c r="Y1720" s="14"/>
      <c r="Z1720" s="14"/>
      <c r="AA1720" s="14"/>
      <c r="AB1720" s="14"/>
      <c r="AC1720" s="14"/>
      <c r="AD1720" s="14"/>
      <c r="AE1720" s="14"/>
      <c r="AT1720" s="250" t="s">
        <v>151</v>
      </c>
      <c r="AU1720" s="250" t="s">
        <v>149</v>
      </c>
      <c r="AV1720" s="14" t="s">
        <v>149</v>
      </c>
      <c r="AW1720" s="14" t="s">
        <v>30</v>
      </c>
      <c r="AX1720" s="14" t="s">
        <v>81</v>
      </c>
      <c r="AY1720" s="250" t="s">
        <v>141</v>
      </c>
    </row>
    <row r="1721" s="2" customFormat="1" ht="24.15" customHeight="1">
      <c r="A1721" s="38"/>
      <c r="B1721" s="39"/>
      <c r="C1721" s="215" t="s">
        <v>2034</v>
      </c>
      <c r="D1721" s="215" t="s">
        <v>144</v>
      </c>
      <c r="E1721" s="216" t="s">
        <v>2035</v>
      </c>
      <c r="F1721" s="217" t="s">
        <v>2036</v>
      </c>
      <c r="G1721" s="218" t="s">
        <v>177</v>
      </c>
      <c r="H1721" s="219">
        <v>10</v>
      </c>
      <c r="I1721" s="220"/>
      <c r="J1721" s="221">
        <f>ROUND(I1721*H1721,2)</f>
        <v>0</v>
      </c>
      <c r="K1721" s="222"/>
      <c r="L1721" s="44"/>
      <c r="M1721" s="223" t="s">
        <v>1</v>
      </c>
      <c r="N1721" s="224" t="s">
        <v>39</v>
      </c>
      <c r="O1721" s="91"/>
      <c r="P1721" s="225">
        <f>O1721*H1721</f>
        <v>0</v>
      </c>
      <c r="Q1721" s="225">
        <v>3.0000000000000001E-05</v>
      </c>
      <c r="R1721" s="225">
        <f>Q1721*H1721</f>
        <v>0.00030000000000000003</v>
      </c>
      <c r="S1721" s="225">
        <v>0</v>
      </c>
      <c r="T1721" s="226">
        <f>S1721*H1721</f>
        <v>0</v>
      </c>
      <c r="U1721" s="38"/>
      <c r="V1721" s="38"/>
      <c r="W1721" s="38"/>
      <c r="X1721" s="38"/>
      <c r="Y1721" s="38"/>
      <c r="Z1721" s="38"/>
      <c r="AA1721" s="38"/>
      <c r="AB1721" s="38"/>
      <c r="AC1721" s="38"/>
      <c r="AD1721" s="38"/>
      <c r="AE1721" s="38"/>
      <c r="AR1721" s="227" t="s">
        <v>265</v>
      </c>
      <c r="AT1721" s="227" t="s">
        <v>144</v>
      </c>
      <c r="AU1721" s="227" t="s">
        <v>149</v>
      </c>
      <c r="AY1721" s="17" t="s">
        <v>141</v>
      </c>
      <c r="BE1721" s="228">
        <f>IF(N1721="základní",J1721,0)</f>
        <v>0</v>
      </c>
      <c r="BF1721" s="228">
        <f>IF(N1721="snížená",J1721,0)</f>
        <v>0</v>
      </c>
      <c r="BG1721" s="228">
        <f>IF(N1721="zákl. přenesená",J1721,0)</f>
        <v>0</v>
      </c>
      <c r="BH1721" s="228">
        <f>IF(N1721="sníž. přenesená",J1721,0)</f>
        <v>0</v>
      </c>
      <c r="BI1721" s="228">
        <f>IF(N1721="nulová",J1721,0)</f>
        <v>0</v>
      </c>
      <c r="BJ1721" s="17" t="s">
        <v>149</v>
      </c>
      <c r="BK1721" s="228">
        <f>ROUND(I1721*H1721,2)</f>
        <v>0</v>
      </c>
      <c r="BL1721" s="17" t="s">
        <v>265</v>
      </c>
      <c r="BM1721" s="227" t="s">
        <v>2037</v>
      </c>
    </row>
    <row r="1722" s="14" customFormat="1">
      <c r="A1722" s="14"/>
      <c r="B1722" s="240"/>
      <c r="C1722" s="241"/>
      <c r="D1722" s="231" t="s">
        <v>151</v>
      </c>
      <c r="E1722" s="242" t="s">
        <v>1</v>
      </c>
      <c r="F1722" s="243" t="s">
        <v>210</v>
      </c>
      <c r="G1722" s="241"/>
      <c r="H1722" s="244">
        <v>10</v>
      </c>
      <c r="I1722" s="245"/>
      <c r="J1722" s="241"/>
      <c r="K1722" s="241"/>
      <c r="L1722" s="246"/>
      <c r="M1722" s="247"/>
      <c r="N1722" s="248"/>
      <c r="O1722" s="248"/>
      <c r="P1722" s="248"/>
      <c r="Q1722" s="248"/>
      <c r="R1722" s="248"/>
      <c r="S1722" s="248"/>
      <c r="T1722" s="249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50" t="s">
        <v>151</v>
      </c>
      <c r="AU1722" s="250" t="s">
        <v>149</v>
      </c>
      <c r="AV1722" s="14" t="s">
        <v>149</v>
      </c>
      <c r="AW1722" s="14" t="s">
        <v>30</v>
      </c>
      <c r="AX1722" s="14" t="s">
        <v>81</v>
      </c>
      <c r="AY1722" s="250" t="s">
        <v>141</v>
      </c>
    </row>
    <row r="1723" s="2" customFormat="1" ht="16.5" customHeight="1">
      <c r="A1723" s="38"/>
      <c r="B1723" s="39"/>
      <c r="C1723" s="215" t="s">
        <v>2038</v>
      </c>
      <c r="D1723" s="215" t="s">
        <v>144</v>
      </c>
      <c r="E1723" s="216" t="s">
        <v>2039</v>
      </c>
      <c r="F1723" s="217" t="s">
        <v>2040</v>
      </c>
      <c r="G1723" s="218" t="s">
        <v>168</v>
      </c>
      <c r="H1723" s="219">
        <v>16</v>
      </c>
      <c r="I1723" s="220"/>
      <c r="J1723" s="221">
        <f>ROUND(I1723*H1723,2)</f>
        <v>0</v>
      </c>
      <c r="K1723" s="222"/>
      <c r="L1723" s="44"/>
      <c r="M1723" s="223" t="s">
        <v>1</v>
      </c>
      <c r="N1723" s="224" t="s">
        <v>39</v>
      </c>
      <c r="O1723" s="91"/>
      <c r="P1723" s="225">
        <f>O1723*H1723</f>
        <v>0</v>
      </c>
      <c r="Q1723" s="225">
        <v>0</v>
      </c>
      <c r="R1723" s="225">
        <f>Q1723*H1723</f>
        <v>0</v>
      </c>
      <c r="S1723" s="225">
        <v>0</v>
      </c>
      <c r="T1723" s="226">
        <f>S1723*H1723</f>
        <v>0</v>
      </c>
      <c r="U1723" s="38"/>
      <c r="V1723" s="38"/>
      <c r="W1723" s="38"/>
      <c r="X1723" s="38"/>
      <c r="Y1723" s="38"/>
      <c r="Z1723" s="38"/>
      <c r="AA1723" s="38"/>
      <c r="AB1723" s="38"/>
      <c r="AC1723" s="38"/>
      <c r="AD1723" s="38"/>
      <c r="AE1723" s="38"/>
      <c r="AR1723" s="227" t="s">
        <v>265</v>
      </c>
      <c r="AT1723" s="227" t="s">
        <v>144</v>
      </c>
      <c r="AU1723" s="227" t="s">
        <v>149</v>
      </c>
      <c r="AY1723" s="17" t="s">
        <v>141</v>
      </c>
      <c r="BE1723" s="228">
        <f>IF(N1723="základní",J1723,0)</f>
        <v>0</v>
      </c>
      <c r="BF1723" s="228">
        <f>IF(N1723="snížená",J1723,0)</f>
        <v>0</v>
      </c>
      <c r="BG1723" s="228">
        <f>IF(N1723="zákl. přenesená",J1723,0)</f>
        <v>0</v>
      </c>
      <c r="BH1723" s="228">
        <f>IF(N1723="sníž. přenesená",J1723,0)</f>
        <v>0</v>
      </c>
      <c r="BI1723" s="228">
        <f>IF(N1723="nulová",J1723,0)</f>
        <v>0</v>
      </c>
      <c r="BJ1723" s="17" t="s">
        <v>149</v>
      </c>
      <c r="BK1723" s="228">
        <f>ROUND(I1723*H1723,2)</f>
        <v>0</v>
      </c>
      <c r="BL1723" s="17" t="s">
        <v>265</v>
      </c>
      <c r="BM1723" s="227" t="s">
        <v>2041</v>
      </c>
    </row>
    <row r="1724" s="14" customFormat="1">
      <c r="A1724" s="14"/>
      <c r="B1724" s="240"/>
      <c r="C1724" s="241"/>
      <c r="D1724" s="231" t="s">
        <v>151</v>
      </c>
      <c r="E1724" s="242" t="s">
        <v>1</v>
      </c>
      <c r="F1724" s="243" t="s">
        <v>2042</v>
      </c>
      <c r="G1724" s="241"/>
      <c r="H1724" s="244">
        <v>16</v>
      </c>
      <c r="I1724" s="245"/>
      <c r="J1724" s="241"/>
      <c r="K1724" s="241"/>
      <c r="L1724" s="246"/>
      <c r="M1724" s="247"/>
      <c r="N1724" s="248"/>
      <c r="O1724" s="248"/>
      <c r="P1724" s="248"/>
      <c r="Q1724" s="248"/>
      <c r="R1724" s="248"/>
      <c r="S1724" s="248"/>
      <c r="T1724" s="249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50" t="s">
        <v>151</v>
      </c>
      <c r="AU1724" s="250" t="s">
        <v>149</v>
      </c>
      <c r="AV1724" s="14" t="s">
        <v>149</v>
      </c>
      <c r="AW1724" s="14" t="s">
        <v>30</v>
      </c>
      <c r="AX1724" s="14" t="s">
        <v>73</v>
      </c>
      <c r="AY1724" s="250" t="s">
        <v>141</v>
      </c>
    </row>
    <row r="1725" s="15" customFormat="1">
      <c r="A1725" s="15"/>
      <c r="B1725" s="262"/>
      <c r="C1725" s="263"/>
      <c r="D1725" s="231" t="s">
        <v>151</v>
      </c>
      <c r="E1725" s="264" t="s">
        <v>1</v>
      </c>
      <c r="F1725" s="265" t="s">
        <v>173</v>
      </c>
      <c r="G1725" s="263"/>
      <c r="H1725" s="266">
        <v>16</v>
      </c>
      <c r="I1725" s="267"/>
      <c r="J1725" s="263"/>
      <c r="K1725" s="263"/>
      <c r="L1725" s="268"/>
      <c r="M1725" s="269"/>
      <c r="N1725" s="270"/>
      <c r="O1725" s="270"/>
      <c r="P1725" s="270"/>
      <c r="Q1725" s="270"/>
      <c r="R1725" s="270"/>
      <c r="S1725" s="270"/>
      <c r="T1725" s="271"/>
      <c r="U1725" s="15"/>
      <c r="V1725" s="15"/>
      <c r="W1725" s="15"/>
      <c r="X1725" s="15"/>
      <c r="Y1725" s="15"/>
      <c r="Z1725" s="15"/>
      <c r="AA1725" s="15"/>
      <c r="AB1725" s="15"/>
      <c r="AC1725" s="15"/>
      <c r="AD1725" s="15"/>
      <c r="AE1725" s="15"/>
      <c r="AT1725" s="272" t="s">
        <v>151</v>
      </c>
      <c r="AU1725" s="272" t="s">
        <v>149</v>
      </c>
      <c r="AV1725" s="15" t="s">
        <v>148</v>
      </c>
      <c r="AW1725" s="15" t="s">
        <v>30</v>
      </c>
      <c r="AX1725" s="15" t="s">
        <v>81</v>
      </c>
      <c r="AY1725" s="272" t="s">
        <v>141</v>
      </c>
    </row>
    <row r="1726" s="2" customFormat="1" ht="24.15" customHeight="1">
      <c r="A1726" s="38"/>
      <c r="B1726" s="39"/>
      <c r="C1726" s="215" t="s">
        <v>2043</v>
      </c>
      <c r="D1726" s="215" t="s">
        <v>144</v>
      </c>
      <c r="E1726" s="216" t="s">
        <v>2044</v>
      </c>
      <c r="F1726" s="217" t="s">
        <v>2045</v>
      </c>
      <c r="G1726" s="218" t="s">
        <v>168</v>
      </c>
      <c r="H1726" s="219">
        <v>16</v>
      </c>
      <c r="I1726" s="220"/>
      <c r="J1726" s="221">
        <f>ROUND(I1726*H1726,2)</f>
        <v>0</v>
      </c>
      <c r="K1726" s="222"/>
      <c r="L1726" s="44"/>
      <c r="M1726" s="223" t="s">
        <v>1</v>
      </c>
      <c r="N1726" s="224" t="s">
        <v>39</v>
      </c>
      <c r="O1726" s="91"/>
      <c r="P1726" s="225">
        <f>O1726*H1726</f>
        <v>0</v>
      </c>
      <c r="Q1726" s="225">
        <v>2.0000000000000002E-05</v>
      </c>
      <c r="R1726" s="225">
        <f>Q1726*H1726</f>
        <v>0.00032000000000000003</v>
      </c>
      <c r="S1726" s="225">
        <v>0</v>
      </c>
      <c r="T1726" s="226">
        <f>S1726*H1726</f>
        <v>0</v>
      </c>
      <c r="U1726" s="38"/>
      <c r="V1726" s="38"/>
      <c r="W1726" s="38"/>
      <c r="X1726" s="38"/>
      <c r="Y1726" s="38"/>
      <c r="Z1726" s="38"/>
      <c r="AA1726" s="38"/>
      <c r="AB1726" s="38"/>
      <c r="AC1726" s="38"/>
      <c r="AD1726" s="38"/>
      <c r="AE1726" s="38"/>
      <c r="AR1726" s="227" t="s">
        <v>265</v>
      </c>
      <c r="AT1726" s="227" t="s">
        <v>144</v>
      </c>
      <c r="AU1726" s="227" t="s">
        <v>149</v>
      </c>
      <c r="AY1726" s="17" t="s">
        <v>141</v>
      </c>
      <c r="BE1726" s="228">
        <f>IF(N1726="základní",J1726,0)</f>
        <v>0</v>
      </c>
      <c r="BF1726" s="228">
        <f>IF(N1726="snížená",J1726,0)</f>
        <v>0</v>
      </c>
      <c r="BG1726" s="228">
        <f>IF(N1726="zákl. přenesená",J1726,0)</f>
        <v>0</v>
      </c>
      <c r="BH1726" s="228">
        <f>IF(N1726="sníž. přenesená",J1726,0)</f>
        <v>0</v>
      </c>
      <c r="BI1726" s="228">
        <f>IF(N1726="nulová",J1726,0)</f>
        <v>0</v>
      </c>
      <c r="BJ1726" s="17" t="s">
        <v>149</v>
      </c>
      <c r="BK1726" s="228">
        <f>ROUND(I1726*H1726,2)</f>
        <v>0</v>
      </c>
      <c r="BL1726" s="17" t="s">
        <v>265</v>
      </c>
      <c r="BM1726" s="227" t="s">
        <v>2046</v>
      </c>
    </row>
    <row r="1727" s="14" customFormat="1">
      <c r="A1727" s="14"/>
      <c r="B1727" s="240"/>
      <c r="C1727" s="241"/>
      <c r="D1727" s="231" t="s">
        <v>151</v>
      </c>
      <c r="E1727" s="242" t="s">
        <v>1</v>
      </c>
      <c r="F1727" s="243" t="s">
        <v>2042</v>
      </c>
      <c r="G1727" s="241"/>
      <c r="H1727" s="244">
        <v>16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151</v>
      </c>
      <c r="AU1727" s="250" t="s">
        <v>149</v>
      </c>
      <c r="AV1727" s="14" t="s">
        <v>149</v>
      </c>
      <c r="AW1727" s="14" t="s">
        <v>30</v>
      </c>
      <c r="AX1727" s="14" t="s">
        <v>73</v>
      </c>
      <c r="AY1727" s="250" t="s">
        <v>141</v>
      </c>
    </row>
    <row r="1728" s="15" customFormat="1">
      <c r="A1728" s="15"/>
      <c r="B1728" s="262"/>
      <c r="C1728" s="263"/>
      <c r="D1728" s="231" t="s">
        <v>151</v>
      </c>
      <c r="E1728" s="264" t="s">
        <v>1</v>
      </c>
      <c r="F1728" s="265" t="s">
        <v>173</v>
      </c>
      <c r="G1728" s="263"/>
      <c r="H1728" s="266">
        <v>16</v>
      </c>
      <c r="I1728" s="267"/>
      <c r="J1728" s="263"/>
      <c r="K1728" s="263"/>
      <c r="L1728" s="268"/>
      <c r="M1728" s="269"/>
      <c r="N1728" s="270"/>
      <c r="O1728" s="270"/>
      <c r="P1728" s="270"/>
      <c r="Q1728" s="270"/>
      <c r="R1728" s="270"/>
      <c r="S1728" s="270"/>
      <c r="T1728" s="271"/>
      <c r="U1728" s="15"/>
      <c r="V1728" s="15"/>
      <c r="W1728" s="15"/>
      <c r="X1728" s="15"/>
      <c r="Y1728" s="15"/>
      <c r="Z1728" s="15"/>
      <c r="AA1728" s="15"/>
      <c r="AB1728" s="15"/>
      <c r="AC1728" s="15"/>
      <c r="AD1728" s="15"/>
      <c r="AE1728" s="15"/>
      <c r="AT1728" s="272" t="s">
        <v>151</v>
      </c>
      <c r="AU1728" s="272" t="s">
        <v>149</v>
      </c>
      <c r="AV1728" s="15" t="s">
        <v>148</v>
      </c>
      <c r="AW1728" s="15" t="s">
        <v>30</v>
      </c>
      <c r="AX1728" s="15" t="s">
        <v>81</v>
      </c>
      <c r="AY1728" s="272" t="s">
        <v>141</v>
      </c>
    </row>
    <row r="1729" s="2" customFormat="1" ht="24.15" customHeight="1">
      <c r="A1729" s="38"/>
      <c r="B1729" s="39"/>
      <c r="C1729" s="215" t="s">
        <v>2047</v>
      </c>
      <c r="D1729" s="215" t="s">
        <v>144</v>
      </c>
      <c r="E1729" s="216" t="s">
        <v>2048</v>
      </c>
      <c r="F1729" s="217" t="s">
        <v>2049</v>
      </c>
      <c r="G1729" s="218" t="s">
        <v>168</v>
      </c>
      <c r="H1729" s="219">
        <v>16</v>
      </c>
      <c r="I1729" s="220"/>
      <c r="J1729" s="221">
        <f>ROUND(I1729*H1729,2)</f>
        <v>0</v>
      </c>
      <c r="K1729" s="222"/>
      <c r="L1729" s="44"/>
      <c r="M1729" s="223" t="s">
        <v>1</v>
      </c>
      <c r="N1729" s="224" t="s">
        <v>39</v>
      </c>
      <c r="O1729" s="91"/>
      <c r="P1729" s="225">
        <f>O1729*H1729</f>
        <v>0</v>
      </c>
      <c r="Q1729" s="225">
        <v>0.00013999999999999999</v>
      </c>
      <c r="R1729" s="225">
        <f>Q1729*H1729</f>
        <v>0.0022399999999999998</v>
      </c>
      <c r="S1729" s="225">
        <v>0</v>
      </c>
      <c r="T1729" s="226">
        <f>S1729*H1729</f>
        <v>0</v>
      </c>
      <c r="U1729" s="38"/>
      <c r="V1729" s="38"/>
      <c r="W1729" s="38"/>
      <c r="X1729" s="38"/>
      <c r="Y1729" s="38"/>
      <c r="Z1729" s="38"/>
      <c r="AA1729" s="38"/>
      <c r="AB1729" s="38"/>
      <c r="AC1729" s="38"/>
      <c r="AD1729" s="38"/>
      <c r="AE1729" s="38"/>
      <c r="AR1729" s="227" t="s">
        <v>265</v>
      </c>
      <c r="AT1729" s="227" t="s">
        <v>144</v>
      </c>
      <c r="AU1729" s="227" t="s">
        <v>149</v>
      </c>
      <c r="AY1729" s="17" t="s">
        <v>141</v>
      </c>
      <c r="BE1729" s="228">
        <f>IF(N1729="základní",J1729,0)</f>
        <v>0</v>
      </c>
      <c r="BF1729" s="228">
        <f>IF(N1729="snížená",J1729,0)</f>
        <v>0</v>
      </c>
      <c r="BG1729" s="228">
        <f>IF(N1729="zákl. přenesená",J1729,0)</f>
        <v>0</v>
      </c>
      <c r="BH1729" s="228">
        <f>IF(N1729="sníž. přenesená",J1729,0)</f>
        <v>0</v>
      </c>
      <c r="BI1729" s="228">
        <f>IF(N1729="nulová",J1729,0)</f>
        <v>0</v>
      </c>
      <c r="BJ1729" s="17" t="s">
        <v>149</v>
      </c>
      <c r="BK1729" s="228">
        <f>ROUND(I1729*H1729,2)</f>
        <v>0</v>
      </c>
      <c r="BL1729" s="17" t="s">
        <v>265</v>
      </c>
      <c r="BM1729" s="227" t="s">
        <v>2050</v>
      </c>
    </row>
    <row r="1730" s="14" customFormat="1">
      <c r="A1730" s="14"/>
      <c r="B1730" s="240"/>
      <c r="C1730" s="241"/>
      <c r="D1730" s="231" t="s">
        <v>151</v>
      </c>
      <c r="E1730" s="242" t="s">
        <v>1</v>
      </c>
      <c r="F1730" s="243" t="s">
        <v>2042</v>
      </c>
      <c r="G1730" s="241"/>
      <c r="H1730" s="244">
        <v>16</v>
      </c>
      <c r="I1730" s="245"/>
      <c r="J1730" s="241"/>
      <c r="K1730" s="241"/>
      <c r="L1730" s="246"/>
      <c r="M1730" s="247"/>
      <c r="N1730" s="248"/>
      <c r="O1730" s="248"/>
      <c r="P1730" s="248"/>
      <c r="Q1730" s="248"/>
      <c r="R1730" s="248"/>
      <c r="S1730" s="248"/>
      <c r="T1730" s="249"/>
      <c r="U1730" s="14"/>
      <c r="V1730" s="14"/>
      <c r="W1730" s="14"/>
      <c r="X1730" s="14"/>
      <c r="Y1730" s="14"/>
      <c r="Z1730" s="14"/>
      <c r="AA1730" s="14"/>
      <c r="AB1730" s="14"/>
      <c r="AC1730" s="14"/>
      <c r="AD1730" s="14"/>
      <c r="AE1730" s="14"/>
      <c r="AT1730" s="250" t="s">
        <v>151</v>
      </c>
      <c r="AU1730" s="250" t="s">
        <v>149</v>
      </c>
      <c r="AV1730" s="14" t="s">
        <v>149</v>
      </c>
      <c r="AW1730" s="14" t="s">
        <v>30</v>
      </c>
      <c r="AX1730" s="14" t="s">
        <v>73</v>
      </c>
      <c r="AY1730" s="250" t="s">
        <v>141</v>
      </c>
    </row>
    <row r="1731" s="15" customFormat="1">
      <c r="A1731" s="15"/>
      <c r="B1731" s="262"/>
      <c r="C1731" s="263"/>
      <c r="D1731" s="231" t="s">
        <v>151</v>
      </c>
      <c r="E1731" s="264" t="s">
        <v>1</v>
      </c>
      <c r="F1731" s="265" t="s">
        <v>173</v>
      </c>
      <c r="G1731" s="263"/>
      <c r="H1731" s="266">
        <v>16</v>
      </c>
      <c r="I1731" s="267"/>
      <c r="J1731" s="263"/>
      <c r="K1731" s="263"/>
      <c r="L1731" s="268"/>
      <c r="M1731" s="269"/>
      <c r="N1731" s="270"/>
      <c r="O1731" s="270"/>
      <c r="P1731" s="270"/>
      <c r="Q1731" s="270"/>
      <c r="R1731" s="270"/>
      <c r="S1731" s="270"/>
      <c r="T1731" s="271"/>
      <c r="U1731" s="15"/>
      <c r="V1731" s="15"/>
      <c r="W1731" s="15"/>
      <c r="X1731" s="15"/>
      <c r="Y1731" s="15"/>
      <c r="Z1731" s="15"/>
      <c r="AA1731" s="15"/>
      <c r="AB1731" s="15"/>
      <c r="AC1731" s="15"/>
      <c r="AD1731" s="15"/>
      <c r="AE1731" s="15"/>
      <c r="AT1731" s="272" t="s">
        <v>151</v>
      </c>
      <c r="AU1731" s="272" t="s">
        <v>149</v>
      </c>
      <c r="AV1731" s="15" t="s">
        <v>148</v>
      </c>
      <c r="AW1731" s="15" t="s">
        <v>30</v>
      </c>
      <c r="AX1731" s="15" t="s">
        <v>81</v>
      </c>
      <c r="AY1731" s="272" t="s">
        <v>141</v>
      </c>
    </row>
    <row r="1732" s="2" customFormat="1" ht="24.15" customHeight="1">
      <c r="A1732" s="38"/>
      <c r="B1732" s="39"/>
      <c r="C1732" s="215" t="s">
        <v>2051</v>
      </c>
      <c r="D1732" s="215" t="s">
        <v>144</v>
      </c>
      <c r="E1732" s="216" t="s">
        <v>2052</v>
      </c>
      <c r="F1732" s="217" t="s">
        <v>2053</v>
      </c>
      <c r="G1732" s="218" t="s">
        <v>168</v>
      </c>
      <c r="H1732" s="219">
        <v>16</v>
      </c>
      <c r="I1732" s="220"/>
      <c r="J1732" s="221">
        <f>ROUND(I1732*H1732,2)</f>
        <v>0</v>
      </c>
      <c r="K1732" s="222"/>
      <c r="L1732" s="44"/>
      <c r="M1732" s="223" t="s">
        <v>1</v>
      </c>
      <c r="N1732" s="224" t="s">
        <v>39</v>
      </c>
      <c r="O1732" s="91"/>
      <c r="P1732" s="225">
        <f>O1732*H1732</f>
        <v>0</v>
      </c>
      <c r="Q1732" s="225">
        <v>0.00012</v>
      </c>
      <c r="R1732" s="225">
        <f>Q1732*H1732</f>
        <v>0.0019200000000000001</v>
      </c>
      <c r="S1732" s="225">
        <v>0</v>
      </c>
      <c r="T1732" s="226">
        <f>S1732*H1732</f>
        <v>0</v>
      </c>
      <c r="U1732" s="38"/>
      <c r="V1732" s="38"/>
      <c r="W1732" s="38"/>
      <c r="X1732" s="38"/>
      <c r="Y1732" s="38"/>
      <c r="Z1732" s="38"/>
      <c r="AA1732" s="38"/>
      <c r="AB1732" s="38"/>
      <c r="AC1732" s="38"/>
      <c r="AD1732" s="38"/>
      <c r="AE1732" s="38"/>
      <c r="AR1732" s="227" t="s">
        <v>265</v>
      </c>
      <c r="AT1732" s="227" t="s">
        <v>144</v>
      </c>
      <c r="AU1732" s="227" t="s">
        <v>149</v>
      </c>
      <c r="AY1732" s="17" t="s">
        <v>141</v>
      </c>
      <c r="BE1732" s="228">
        <f>IF(N1732="základní",J1732,0)</f>
        <v>0</v>
      </c>
      <c r="BF1732" s="228">
        <f>IF(N1732="snížená",J1732,0)</f>
        <v>0</v>
      </c>
      <c r="BG1732" s="228">
        <f>IF(N1732="zákl. přenesená",J1732,0)</f>
        <v>0</v>
      </c>
      <c r="BH1732" s="228">
        <f>IF(N1732="sníž. přenesená",J1732,0)</f>
        <v>0</v>
      </c>
      <c r="BI1732" s="228">
        <f>IF(N1732="nulová",J1732,0)</f>
        <v>0</v>
      </c>
      <c r="BJ1732" s="17" t="s">
        <v>149</v>
      </c>
      <c r="BK1732" s="228">
        <f>ROUND(I1732*H1732,2)</f>
        <v>0</v>
      </c>
      <c r="BL1732" s="17" t="s">
        <v>265</v>
      </c>
      <c r="BM1732" s="227" t="s">
        <v>2054</v>
      </c>
    </row>
    <row r="1733" s="14" customFormat="1">
      <c r="A1733" s="14"/>
      <c r="B1733" s="240"/>
      <c r="C1733" s="241"/>
      <c r="D1733" s="231" t="s">
        <v>151</v>
      </c>
      <c r="E1733" s="242" t="s">
        <v>1</v>
      </c>
      <c r="F1733" s="243" t="s">
        <v>2042</v>
      </c>
      <c r="G1733" s="241"/>
      <c r="H1733" s="244">
        <v>16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151</v>
      </c>
      <c r="AU1733" s="250" t="s">
        <v>149</v>
      </c>
      <c r="AV1733" s="14" t="s">
        <v>149</v>
      </c>
      <c r="AW1733" s="14" t="s">
        <v>30</v>
      </c>
      <c r="AX1733" s="14" t="s">
        <v>73</v>
      </c>
      <c r="AY1733" s="250" t="s">
        <v>141</v>
      </c>
    </row>
    <row r="1734" s="15" customFormat="1">
      <c r="A1734" s="15"/>
      <c r="B1734" s="262"/>
      <c r="C1734" s="263"/>
      <c r="D1734" s="231" t="s">
        <v>151</v>
      </c>
      <c r="E1734" s="264" t="s">
        <v>1</v>
      </c>
      <c r="F1734" s="265" t="s">
        <v>173</v>
      </c>
      <c r="G1734" s="263"/>
      <c r="H1734" s="266">
        <v>16</v>
      </c>
      <c r="I1734" s="267"/>
      <c r="J1734" s="263"/>
      <c r="K1734" s="263"/>
      <c r="L1734" s="268"/>
      <c r="M1734" s="269"/>
      <c r="N1734" s="270"/>
      <c r="O1734" s="270"/>
      <c r="P1734" s="270"/>
      <c r="Q1734" s="270"/>
      <c r="R1734" s="270"/>
      <c r="S1734" s="270"/>
      <c r="T1734" s="271"/>
      <c r="U1734" s="15"/>
      <c r="V1734" s="15"/>
      <c r="W1734" s="15"/>
      <c r="X1734" s="15"/>
      <c r="Y1734" s="15"/>
      <c r="Z1734" s="15"/>
      <c r="AA1734" s="15"/>
      <c r="AB1734" s="15"/>
      <c r="AC1734" s="15"/>
      <c r="AD1734" s="15"/>
      <c r="AE1734" s="15"/>
      <c r="AT1734" s="272" t="s">
        <v>151</v>
      </c>
      <c r="AU1734" s="272" t="s">
        <v>149</v>
      </c>
      <c r="AV1734" s="15" t="s">
        <v>148</v>
      </c>
      <c r="AW1734" s="15" t="s">
        <v>30</v>
      </c>
      <c r="AX1734" s="15" t="s">
        <v>81</v>
      </c>
      <c r="AY1734" s="272" t="s">
        <v>141</v>
      </c>
    </row>
    <row r="1735" s="2" customFormat="1" ht="24.15" customHeight="1">
      <c r="A1735" s="38"/>
      <c r="B1735" s="39"/>
      <c r="C1735" s="215" t="s">
        <v>2055</v>
      </c>
      <c r="D1735" s="215" t="s">
        <v>144</v>
      </c>
      <c r="E1735" s="216" t="s">
        <v>2056</v>
      </c>
      <c r="F1735" s="217" t="s">
        <v>2057</v>
      </c>
      <c r="G1735" s="218" t="s">
        <v>168</v>
      </c>
      <c r="H1735" s="219">
        <v>16</v>
      </c>
      <c r="I1735" s="220"/>
      <c r="J1735" s="221">
        <f>ROUND(I1735*H1735,2)</f>
        <v>0</v>
      </c>
      <c r="K1735" s="222"/>
      <c r="L1735" s="44"/>
      <c r="M1735" s="223" t="s">
        <v>1</v>
      </c>
      <c r="N1735" s="224" t="s">
        <v>39</v>
      </c>
      <c r="O1735" s="91"/>
      <c r="P1735" s="225">
        <f>O1735*H1735</f>
        <v>0</v>
      </c>
      <c r="Q1735" s="225">
        <v>0.00012</v>
      </c>
      <c r="R1735" s="225">
        <f>Q1735*H1735</f>
        <v>0.0019200000000000001</v>
      </c>
      <c r="S1735" s="225">
        <v>0</v>
      </c>
      <c r="T1735" s="226">
        <f>S1735*H1735</f>
        <v>0</v>
      </c>
      <c r="U1735" s="38"/>
      <c r="V1735" s="38"/>
      <c r="W1735" s="38"/>
      <c r="X1735" s="38"/>
      <c r="Y1735" s="38"/>
      <c r="Z1735" s="38"/>
      <c r="AA1735" s="38"/>
      <c r="AB1735" s="38"/>
      <c r="AC1735" s="38"/>
      <c r="AD1735" s="38"/>
      <c r="AE1735" s="38"/>
      <c r="AR1735" s="227" t="s">
        <v>265</v>
      </c>
      <c r="AT1735" s="227" t="s">
        <v>144</v>
      </c>
      <c r="AU1735" s="227" t="s">
        <v>149</v>
      </c>
      <c r="AY1735" s="17" t="s">
        <v>141</v>
      </c>
      <c r="BE1735" s="228">
        <f>IF(N1735="základní",J1735,0)</f>
        <v>0</v>
      </c>
      <c r="BF1735" s="228">
        <f>IF(N1735="snížená",J1735,0)</f>
        <v>0</v>
      </c>
      <c r="BG1735" s="228">
        <f>IF(N1735="zákl. přenesená",J1735,0)</f>
        <v>0</v>
      </c>
      <c r="BH1735" s="228">
        <f>IF(N1735="sníž. přenesená",J1735,0)</f>
        <v>0</v>
      </c>
      <c r="BI1735" s="228">
        <f>IF(N1735="nulová",J1735,0)</f>
        <v>0</v>
      </c>
      <c r="BJ1735" s="17" t="s">
        <v>149</v>
      </c>
      <c r="BK1735" s="228">
        <f>ROUND(I1735*H1735,2)</f>
        <v>0</v>
      </c>
      <c r="BL1735" s="17" t="s">
        <v>265</v>
      </c>
      <c r="BM1735" s="227" t="s">
        <v>2058</v>
      </c>
    </row>
    <row r="1736" s="14" customFormat="1">
      <c r="A1736" s="14"/>
      <c r="B1736" s="240"/>
      <c r="C1736" s="241"/>
      <c r="D1736" s="231" t="s">
        <v>151</v>
      </c>
      <c r="E1736" s="242" t="s">
        <v>1</v>
      </c>
      <c r="F1736" s="243" t="s">
        <v>2042</v>
      </c>
      <c r="G1736" s="241"/>
      <c r="H1736" s="244">
        <v>16</v>
      </c>
      <c r="I1736" s="245"/>
      <c r="J1736" s="241"/>
      <c r="K1736" s="241"/>
      <c r="L1736" s="246"/>
      <c r="M1736" s="247"/>
      <c r="N1736" s="248"/>
      <c r="O1736" s="248"/>
      <c r="P1736" s="248"/>
      <c r="Q1736" s="248"/>
      <c r="R1736" s="248"/>
      <c r="S1736" s="248"/>
      <c r="T1736" s="249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0" t="s">
        <v>151</v>
      </c>
      <c r="AU1736" s="250" t="s">
        <v>149</v>
      </c>
      <c r="AV1736" s="14" t="s">
        <v>149</v>
      </c>
      <c r="AW1736" s="14" t="s">
        <v>30</v>
      </c>
      <c r="AX1736" s="14" t="s">
        <v>73</v>
      </c>
      <c r="AY1736" s="250" t="s">
        <v>141</v>
      </c>
    </row>
    <row r="1737" s="15" customFormat="1">
      <c r="A1737" s="15"/>
      <c r="B1737" s="262"/>
      <c r="C1737" s="263"/>
      <c r="D1737" s="231" t="s">
        <v>151</v>
      </c>
      <c r="E1737" s="264" t="s">
        <v>1</v>
      </c>
      <c r="F1737" s="265" t="s">
        <v>173</v>
      </c>
      <c r="G1737" s="263"/>
      <c r="H1737" s="266">
        <v>16</v>
      </c>
      <c r="I1737" s="267"/>
      <c r="J1737" s="263"/>
      <c r="K1737" s="263"/>
      <c r="L1737" s="268"/>
      <c r="M1737" s="269"/>
      <c r="N1737" s="270"/>
      <c r="O1737" s="270"/>
      <c r="P1737" s="270"/>
      <c r="Q1737" s="270"/>
      <c r="R1737" s="270"/>
      <c r="S1737" s="270"/>
      <c r="T1737" s="271"/>
      <c r="U1737" s="15"/>
      <c r="V1737" s="15"/>
      <c r="W1737" s="15"/>
      <c r="X1737" s="15"/>
      <c r="Y1737" s="15"/>
      <c r="Z1737" s="15"/>
      <c r="AA1737" s="15"/>
      <c r="AB1737" s="15"/>
      <c r="AC1737" s="15"/>
      <c r="AD1737" s="15"/>
      <c r="AE1737" s="15"/>
      <c r="AT1737" s="272" t="s">
        <v>151</v>
      </c>
      <c r="AU1737" s="272" t="s">
        <v>149</v>
      </c>
      <c r="AV1737" s="15" t="s">
        <v>148</v>
      </c>
      <c r="AW1737" s="15" t="s">
        <v>30</v>
      </c>
      <c r="AX1737" s="15" t="s">
        <v>81</v>
      </c>
      <c r="AY1737" s="272" t="s">
        <v>141</v>
      </c>
    </row>
    <row r="1738" s="2" customFormat="1" ht="24.15" customHeight="1">
      <c r="A1738" s="38"/>
      <c r="B1738" s="39"/>
      <c r="C1738" s="215" t="s">
        <v>2059</v>
      </c>
      <c r="D1738" s="215" t="s">
        <v>144</v>
      </c>
      <c r="E1738" s="216" t="s">
        <v>2060</v>
      </c>
      <c r="F1738" s="217" t="s">
        <v>2061</v>
      </c>
      <c r="G1738" s="218" t="s">
        <v>168</v>
      </c>
      <c r="H1738" s="219">
        <v>16</v>
      </c>
      <c r="I1738" s="220"/>
      <c r="J1738" s="221">
        <f>ROUND(I1738*H1738,2)</f>
        <v>0</v>
      </c>
      <c r="K1738" s="222"/>
      <c r="L1738" s="44"/>
      <c r="M1738" s="223" t="s">
        <v>1</v>
      </c>
      <c r="N1738" s="224" t="s">
        <v>39</v>
      </c>
      <c r="O1738" s="91"/>
      <c r="P1738" s="225">
        <f>O1738*H1738</f>
        <v>0</v>
      </c>
      <c r="Q1738" s="225">
        <v>3.0000000000000001E-05</v>
      </c>
      <c r="R1738" s="225">
        <f>Q1738*H1738</f>
        <v>0.00048000000000000001</v>
      </c>
      <c r="S1738" s="225">
        <v>0</v>
      </c>
      <c r="T1738" s="226">
        <f>S1738*H1738</f>
        <v>0</v>
      </c>
      <c r="U1738" s="38"/>
      <c r="V1738" s="38"/>
      <c r="W1738" s="38"/>
      <c r="X1738" s="38"/>
      <c r="Y1738" s="38"/>
      <c r="Z1738" s="38"/>
      <c r="AA1738" s="38"/>
      <c r="AB1738" s="38"/>
      <c r="AC1738" s="38"/>
      <c r="AD1738" s="38"/>
      <c r="AE1738" s="38"/>
      <c r="AR1738" s="227" t="s">
        <v>265</v>
      </c>
      <c r="AT1738" s="227" t="s">
        <v>144</v>
      </c>
      <c r="AU1738" s="227" t="s">
        <v>149</v>
      </c>
      <c r="AY1738" s="17" t="s">
        <v>141</v>
      </c>
      <c r="BE1738" s="228">
        <f>IF(N1738="základní",J1738,0)</f>
        <v>0</v>
      </c>
      <c r="BF1738" s="228">
        <f>IF(N1738="snížená",J1738,0)</f>
        <v>0</v>
      </c>
      <c r="BG1738" s="228">
        <f>IF(N1738="zákl. přenesená",J1738,0)</f>
        <v>0</v>
      </c>
      <c r="BH1738" s="228">
        <f>IF(N1738="sníž. přenesená",J1738,0)</f>
        <v>0</v>
      </c>
      <c r="BI1738" s="228">
        <f>IF(N1738="nulová",J1738,0)</f>
        <v>0</v>
      </c>
      <c r="BJ1738" s="17" t="s">
        <v>149</v>
      </c>
      <c r="BK1738" s="228">
        <f>ROUND(I1738*H1738,2)</f>
        <v>0</v>
      </c>
      <c r="BL1738" s="17" t="s">
        <v>265</v>
      </c>
      <c r="BM1738" s="227" t="s">
        <v>2062</v>
      </c>
    </row>
    <row r="1739" s="14" customFormat="1">
      <c r="A1739" s="14"/>
      <c r="B1739" s="240"/>
      <c r="C1739" s="241"/>
      <c r="D1739" s="231" t="s">
        <v>151</v>
      </c>
      <c r="E1739" s="242" t="s">
        <v>1</v>
      </c>
      <c r="F1739" s="243" t="s">
        <v>2042</v>
      </c>
      <c r="G1739" s="241"/>
      <c r="H1739" s="244">
        <v>16</v>
      </c>
      <c r="I1739" s="245"/>
      <c r="J1739" s="241"/>
      <c r="K1739" s="241"/>
      <c r="L1739" s="246"/>
      <c r="M1739" s="247"/>
      <c r="N1739" s="248"/>
      <c r="O1739" s="248"/>
      <c r="P1739" s="248"/>
      <c r="Q1739" s="248"/>
      <c r="R1739" s="248"/>
      <c r="S1739" s="248"/>
      <c r="T1739" s="249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50" t="s">
        <v>151</v>
      </c>
      <c r="AU1739" s="250" t="s">
        <v>149</v>
      </c>
      <c r="AV1739" s="14" t="s">
        <v>149</v>
      </c>
      <c r="AW1739" s="14" t="s">
        <v>30</v>
      </c>
      <c r="AX1739" s="14" t="s">
        <v>73</v>
      </c>
      <c r="AY1739" s="250" t="s">
        <v>141</v>
      </c>
    </row>
    <row r="1740" s="15" customFormat="1">
      <c r="A1740" s="15"/>
      <c r="B1740" s="262"/>
      <c r="C1740" s="263"/>
      <c r="D1740" s="231" t="s">
        <v>151</v>
      </c>
      <c r="E1740" s="264" t="s">
        <v>1</v>
      </c>
      <c r="F1740" s="265" t="s">
        <v>173</v>
      </c>
      <c r="G1740" s="263"/>
      <c r="H1740" s="266">
        <v>16</v>
      </c>
      <c r="I1740" s="267"/>
      <c r="J1740" s="263"/>
      <c r="K1740" s="263"/>
      <c r="L1740" s="268"/>
      <c r="M1740" s="269"/>
      <c r="N1740" s="270"/>
      <c r="O1740" s="270"/>
      <c r="P1740" s="270"/>
      <c r="Q1740" s="270"/>
      <c r="R1740" s="270"/>
      <c r="S1740" s="270"/>
      <c r="T1740" s="271"/>
      <c r="U1740" s="15"/>
      <c r="V1740" s="15"/>
      <c r="W1740" s="15"/>
      <c r="X1740" s="15"/>
      <c r="Y1740" s="15"/>
      <c r="Z1740" s="15"/>
      <c r="AA1740" s="15"/>
      <c r="AB1740" s="15"/>
      <c r="AC1740" s="15"/>
      <c r="AD1740" s="15"/>
      <c r="AE1740" s="15"/>
      <c r="AT1740" s="272" t="s">
        <v>151</v>
      </c>
      <c r="AU1740" s="272" t="s">
        <v>149</v>
      </c>
      <c r="AV1740" s="15" t="s">
        <v>148</v>
      </c>
      <c r="AW1740" s="15" t="s">
        <v>30</v>
      </c>
      <c r="AX1740" s="15" t="s">
        <v>81</v>
      </c>
      <c r="AY1740" s="272" t="s">
        <v>141</v>
      </c>
    </row>
    <row r="1741" s="2" customFormat="1" ht="24.15" customHeight="1">
      <c r="A1741" s="38"/>
      <c r="B1741" s="39"/>
      <c r="C1741" s="215" t="s">
        <v>2063</v>
      </c>
      <c r="D1741" s="215" t="s">
        <v>144</v>
      </c>
      <c r="E1741" s="216" t="s">
        <v>2064</v>
      </c>
      <c r="F1741" s="217" t="s">
        <v>2065</v>
      </c>
      <c r="G1741" s="218" t="s">
        <v>168</v>
      </c>
      <c r="H1741" s="219">
        <v>12.949999999999999</v>
      </c>
      <c r="I1741" s="220"/>
      <c r="J1741" s="221">
        <f>ROUND(I1741*H1741,2)</f>
        <v>0</v>
      </c>
      <c r="K1741" s="222"/>
      <c r="L1741" s="44"/>
      <c r="M1741" s="223" t="s">
        <v>1</v>
      </c>
      <c r="N1741" s="224" t="s">
        <v>39</v>
      </c>
      <c r="O1741" s="91"/>
      <c r="P1741" s="225">
        <f>O1741*H1741</f>
        <v>0</v>
      </c>
      <c r="Q1741" s="225">
        <v>0</v>
      </c>
      <c r="R1741" s="225">
        <f>Q1741*H1741</f>
        <v>0</v>
      </c>
      <c r="S1741" s="225">
        <v>0</v>
      </c>
      <c r="T1741" s="226">
        <f>S1741*H1741</f>
        <v>0</v>
      </c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  <c r="AE1741" s="38"/>
      <c r="AR1741" s="227" t="s">
        <v>265</v>
      </c>
      <c r="AT1741" s="227" t="s">
        <v>144</v>
      </c>
      <c r="AU1741" s="227" t="s">
        <v>149</v>
      </c>
      <c r="AY1741" s="17" t="s">
        <v>141</v>
      </c>
      <c r="BE1741" s="228">
        <f>IF(N1741="základní",J1741,0)</f>
        <v>0</v>
      </c>
      <c r="BF1741" s="228">
        <f>IF(N1741="snížená",J1741,0)</f>
        <v>0</v>
      </c>
      <c r="BG1741" s="228">
        <f>IF(N1741="zákl. přenesená",J1741,0)</f>
        <v>0</v>
      </c>
      <c r="BH1741" s="228">
        <f>IF(N1741="sníž. přenesená",J1741,0)</f>
        <v>0</v>
      </c>
      <c r="BI1741" s="228">
        <f>IF(N1741="nulová",J1741,0)</f>
        <v>0</v>
      </c>
      <c r="BJ1741" s="17" t="s">
        <v>149</v>
      </c>
      <c r="BK1741" s="228">
        <f>ROUND(I1741*H1741,2)</f>
        <v>0</v>
      </c>
      <c r="BL1741" s="17" t="s">
        <v>265</v>
      </c>
      <c r="BM1741" s="227" t="s">
        <v>2066</v>
      </c>
    </row>
    <row r="1742" s="13" customFormat="1">
      <c r="A1742" s="13"/>
      <c r="B1742" s="229"/>
      <c r="C1742" s="230"/>
      <c r="D1742" s="231" t="s">
        <v>151</v>
      </c>
      <c r="E1742" s="232" t="s">
        <v>1</v>
      </c>
      <c r="F1742" s="233" t="s">
        <v>1216</v>
      </c>
      <c r="G1742" s="230"/>
      <c r="H1742" s="232" t="s">
        <v>1</v>
      </c>
      <c r="I1742" s="234"/>
      <c r="J1742" s="230"/>
      <c r="K1742" s="230"/>
      <c r="L1742" s="235"/>
      <c r="M1742" s="236"/>
      <c r="N1742" s="237"/>
      <c r="O1742" s="237"/>
      <c r="P1742" s="237"/>
      <c r="Q1742" s="237"/>
      <c r="R1742" s="237"/>
      <c r="S1742" s="237"/>
      <c r="T1742" s="238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39" t="s">
        <v>151</v>
      </c>
      <c r="AU1742" s="239" t="s">
        <v>149</v>
      </c>
      <c r="AV1742" s="13" t="s">
        <v>81</v>
      </c>
      <c r="AW1742" s="13" t="s">
        <v>30</v>
      </c>
      <c r="AX1742" s="13" t="s">
        <v>73</v>
      </c>
      <c r="AY1742" s="239" t="s">
        <v>141</v>
      </c>
    </row>
    <row r="1743" s="14" customFormat="1">
      <c r="A1743" s="14"/>
      <c r="B1743" s="240"/>
      <c r="C1743" s="241"/>
      <c r="D1743" s="231" t="s">
        <v>151</v>
      </c>
      <c r="E1743" s="242" t="s">
        <v>1</v>
      </c>
      <c r="F1743" s="243" t="s">
        <v>1039</v>
      </c>
      <c r="G1743" s="241"/>
      <c r="H1743" s="244">
        <v>5.25</v>
      </c>
      <c r="I1743" s="245"/>
      <c r="J1743" s="241"/>
      <c r="K1743" s="241"/>
      <c r="L1743" s="246"/>
      <c r="M1743" s="247"/>
      <c r="N1743" s="248"/>
      <c r="O1743" s="248"/>
      <c r="P1743" s="248"/>
      <c r="Q1743" s="248"/>
      <c r="R1743" s="248"/>
      <c r="S1743" s="248"/>
      <c r="T1743" s="249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50" t="s">
        <v>151</v>
      </c>
      <c r="AU1743" s="250" t="s">
        <v>149</v>
      </c>
      <c r="AV1743" s="14" t="s">
        <v>149</v>
      </c>
      <c r="AW1743" s="14" t="s">
        <v>30</v>
      </c>
      <c r="AX1743" s="14" t="s">
        <v>73</v>
      </c>
      <c r="AY1743" s="250" t="s">
        <v>141</v>
      </c>
    </row>
    <row r="1744" s="13" customFormat="1">
      <c r="A1744" s="13"/>
      <c r="B1744" s="229"/>
      <c r="C1744" s="230"/>
      <c r="D1744" s="231" t="s">
        <v>151</v>
      </c>
      <c r="E1744" s="232" t="s">
        <v>1</v>
      </c>
      <c r="F1744" s="233" t="s">
        <v>235</v>
      </c>
      <c r="G1744" s="230"/>
      <c r="H1744" s="232" t="s">
        <v>1</v>
      </c>
      <c r="I1744" s="234"/>
      <c r="J1744" s="230"/>
      <c r="K1744" s="230"/>
      <c r="L1744" s="235"/>
      <c r="M1744" s="236"/>
      <c r="N1744" s="237"/>
      <c r="O1744" s="237"/>
      <c r="P1744" s="237"/>
      <c r="Q1744" s="237"/>
      <c r="R1744" s="237"/>
      <c r="S1744" s="237"/>
      <c r="T1744" s="238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39" t="s">
        <v>151</v>
      </c>
      <c r="AU1744" s="239" t="s">
        <v>149</v>
      </c>
      <c r="AV1744" s="13" t="s">
        <v>81</v>
      </c>
      <c r="AW1744" s="13" t="s">
        <v>30</v>
      </c>
      <c r="AX1744" s="13" t="s">
        <v>73</v>
      </c>
      <c r="AY1744" s="239" t="s">
        <v>141</v>
      </c>
    </row>
    <row r="1745" s="14" customFormat="1">
      <c r="A1745" s="14"/>
      <c r="B1745" s="240"/>
      <c r="C1745" s="241"/>
      <c r="D1745" s="231" t="s">
        <v>151</v>
      </c>
      <c r="E1745" s="242" t="s">
        <v>1</v>
      </c>
      <c r="F1745" s="243" t="s">
        <v>2067</v>
      </c>
      <c r="G1745" s="241"/>
      <c r="H1745" s="244">
        <v>3.1499999999999999</v>
      </c>
      <c r="I1745" s="245"/>
      <c r="J1745" s="241"/>
      <c r="K1745" s="241"/>
      <c r="L1745" s="246"/>
      <c r="M1745" s="247"/>
      <c r="N1745" s="248"/>
      <c r="O1745" s="248"/>
      <c r="P1745" s="248"/>
      <c r="Q1745" s="248"/>
      <c r="R1745" s="248"/>
      <c r="S1745" s="248"/>
      <c r="T1745" s="249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50" t="s">
        <v>151</v>
      </c>
      <c r="AU1745" s="250" t="s">
        <v>149</v>
      </c>
      <c r="AV1745" s="14" t="s">
        <v>149</v>
      </c>
      <c r="AW1745" s="14" t="s">
        <v>30</v>
      </c>
      <c r="AX1745" s="14" t="s">
        <v>73</v>
      </c>
      <c r="AY1745" s="250" t="s">
        <v>141</v>
      </c>
    </row>
    <row r="1746" s="13" customFormat="1">
      <c r="A1746" s="13"/>
      <c r="B1746" s="229"/>
      <c r="C1746" s="230"/>
      <c r="D1746" s="231" t="s">
        <v>151</v>
      </c>
      <c r="E1746" s="232" t="s">
        <v>1</v>
      </c>
      <c r="F1746" s="233" t="s">
        <v>231</v>
      </c>
      <c r="G1746" s="230"/>
      <c r="H1746" s="232" t="s">
        <v>1</v>
      </c>
      <c r="I1746" s="234"/>
      <c r="J1746" s="230"/>
      <c r="K1746" s="230"/>
      <c r="L1746" s="235"/>
      <c r="M1746" s="236"/>
      <c r="N1746" s="237"/>
      <c r="O1746" s="237"/>
      <c r="P1746" s="237"/>
      <c r="Q1746" s="237"/>
      <c r="R1746" s="237"/>
      <c r="S1746" s="237"/>
      <c r="T1746" s="238"/>
      <c r="U1746" s="13"/>
      <c r="V1746" s="13"/>
      <c r="W1746" s="13"/>
      <c r="X1746" s="13"/>
      <c r="Y1746" s="13"/>
      <c r="Z1746" s="13"/>
      <c r="AA1746" s="13"/>
      <c r="AB1746" s="13"/>
      <c r="AC1746" s="13"/>
      <c r="AD1746" s="13"/>
      <c r="AE1746" s="13"/>
      <c r="AT1746" s="239" t="s">
        <v>151</v>
      </c>
      <c r="AU1746" s="239" t="s">
        <v>149</v>
      </c>
      <c r="AV1746" s="13" t="s">
        <v>81</v>
      </c>
      <c r="AW1746" s="13" t="s">
        <v>30</v>
      </c>
      <c r="AX1746" s="13" t="s">
        <v>73</v>
      </c>
      <c r="AY1746" s="239" t="s">
        <v>141</v>
      </c>
    </row>
    <row r="1747" s="14" customFormat="1">
      <c r="A1747" s="14"/>
      <c r="B1747" s="240"/>
      <c r="C1747" s="241"/>
      <c r="D1747" s="231" t="s">
        <v>151</v>
      </c>
      <c r="E1747" s="242" t="s">
        <v>1</v>
      </c>
      <c r="F1747" s="243" t="s">
        <v>2068</v>
      </c>
      <c r="G1747" s="241"/>
      <c r="H1747" s="244">
        <v>4.5499999999999998</v>
      </c>
      <c r="I1747" s="245"/>
      <c r="J1747" s="241"/>
      <c r="K1747" s="241"/>
      <c r="L1747" s="246"/>
      <c r="M1747" s="247"/>
      <c r="N1747" s="248"/>
      <c r="O1747" s="248"/>
      <c r="P1747" s="248"/>
      <c r="Q1747" s="248"/>
      <c r="R1747" s="248"/>
      <c r="S1747" s="248"/>
      <c r="T1747" s="249"/>
      <c r="U1747" s="14"/>
      <c r="V1747" s="14"/>
      <c r="W1747" s="14"/>
      <c r="X1747" s="14"/>
      <c r="Y1747" s="14"/>
      <c r="Z1747" s="14"/>
      <c r="AA1747" s="14"/>
      <c r="AB1747" s="14"/>
      <c r="AC1747" s="14"/>
      <c r="AD1747" s="14"/>
      <c r="AE1747" s="14"/>
      <c r="AT1747" s="250" t="s">
        <v>151</v>
      </c>
      <c r="AU1747" s="250" t="s">
        <v>149</v>
      </c>
      <c r="AV1747" s="14" t="s">
        <v>149</v>
      </c>
      <c r="AW1747" s="14" t="s">
        <v>30</v>
      </c>
      <c r="AX1747" s="14" t="s">
        <v>73</v>
      </c>
      <c r="AY1747" s="250" t="s">
        <v>141</v>
      </c>
    </row>
    <row r="1748" s="15" customFormat="1">
      <c r="A1748" s="15"/>
      <c r="B1748" s="262"/>
      <c r="C1748" s="263"/>
      <c r="D1748" s="231" t="s">
        <v>151</v>
      </c>
      <c r="E1748" s="264" t="s">
        <v>1</v>
      </c>
      <c r="F1748" s="265" t="s">
        <v>173</v>
      </c>
      <c r="G1748" s="263"/>
      <c r="H1748" s="266">
        <v>12.949999999999999</v>
      </c>
      <c r="I1748" s="267"/>
      <c r="J1748" s="263"/>
      <c r="K1748" s="263"/>
      <c r="L1748" s="268"/>
      <c r="M1748" s="269"/>
      <c r="N1748" s="270"/>
      <c r="O1748" s="270"/>
      <c r="P1748" s="270"/>
      <c r="Q1748" s="270"/>
      <c r="R1748" s="270"/>
      <c r="S1748" s="270"/>
      <c r="T1748" s="271"/>
      <c r="U1748" s="15"/>
      <c r="V1748" s="15"/>
      <c r="W1748" s="15"/>
      <c r="X1748" s="15"/>
      <c r="Y1748" s="15"/>
      <c r="Z1748" s="15"/>
      <c r="AA1748" s="15"/>
      <c r="AB1748" s="15"/>
      <c r="AC1748" s="15"/>
      <c r="AD1748" s="15"/>
      <c r="AE1748" s="15"/>
      <c r="AT1748" s="272" t="s">
        <v>151</v>
      </c>
      <c r="AU1748" s="272" t="s">
        <v>149</v>
      </c>
      <c r="AV1748" s="15" t="s">
        <v>148</v>
      </c>
      <c r="AW1748" s="15" t="s">
        <v>30</v>
      </c>
      <c r="AX1748" s="15" t="s">
        <v>81</v>
      </c>
      <c r="AY1748" s="272" t="s">
        <v>141</v>
      </c>
    </row>
    <row r="1749" s="2" customFormat="1" ht="24.15" customHeight="1">
      <c r="A1749" s="38"/>
      <c r="B1749" s="39"/>
      <c r="C1749" s="215" t="s">
        <v>2069</v>
      </c>
      <c r="D1749" s="215" t="s">
        <v>144</v>
      </c>
      <c r="E1749" s="216" t="s">
        <v>2070</v>
      </c>
      <c r="F1749" s="217" t="s">
        <v>2071</v>
      </c>
      <c r="G1749" s="218" t="s">
        <v>168</v>
      </c>
      <c r="H1749" s="219">
        <v>12.949999999999999</v>
      </c>
      <c r="I1749" s="220"/>
      <c r="J1749" s="221">
        <f>ROUND(I1749*H1749,2)</f>
        <v>0</v>
      </c>
      <c r="K1749" s="222"/>
      <c r="L1749" s="44"/>
      <c r="M1749" s="223" t="s">
        <v>1</v>
      </c>
      <c r="N1749" s="224" t="s">
        <v>39</v>
      </c>
      <c r="O1749" s="91"/>
      <c r="P1749" s="225">
        <f>O1749*H1749</f>
        <v>0</v>
      </c>
      <c r="Q1749" s="225">
        <v>0.00019000000000000001</v>
      </c>
      <c r="R1749" s="225">
        <f>Q1749*H1749</f>
        <v>0.0024605</v>
      </c>
      <c r="S1749" s="225">
        <v>0</v>
      </c>
      <c r="T1749" s="226">
        <f>S1749*H1749</f>
        <v>0</v>
      </c>
      <c r="U1749" s="38"/>
      <c r="V1749" s="38"/>
      <c r="W1749" s="38"/>
      <c r="X1749" s="38"/>
      <c r="Y1749" s="38"/>
      <c r="Z1749" s="38"/>
      <c r="AA1749" s="38"/>
      <c r="AB1749" s="38"/>
      <c r="AC1749" s="38"/>
      <c r="AD1749" s="38"/>
      <c r="AE1749" s="38"/>
      <c r="AR1749" s="227" t="s">
        <v>265</v>
      </c>
      <c r="AT1749" s="227" t="s">
        <v>144</v>
      </c>
      <c r="AU1749" s="227" t="s">
        <v>149</v>
      </c>
      <c r="AY1749" s="17" t="s">
        <v>141</v>
      </c>
      <c r="BE1749" s="228">
        <f>IF(N1749="základní",J1749,0)</f>
        <v>0</v>
      </c>
      <c r="BF1749" s="228">
        <f>IF(N1749="snížená",J1749,0)</f>
        <v>0</v>
      </c>
      <c r="BG1749" s="228">
        <f>IF(N1749="zákl. přenesená",J1749,0)</f>
        <v>0</v>
      </c>
      <c r="BH1749" s="228">
        <f>IF(N1749="sníž. přenesená",J1749,0)</f>
        <v>0</v>
      </c>
      <c r="BI1749" s="228">
        <f>IF(N1749="nulová",J1749,0)</f>
        <v>0</v>
      </c>
      <c r="BJ1749" s="17" t="s">
        <v>149</v>
      </c>
      <c r="BK1749" s="228">
        <f>ROUND(I1749*H1749,2)</f>
        <v>0</v>
      </c>
      <c r="BL1749" s="17" t="s">
        <v>265</v>
      </c>
      <c r="BM1749" s="227" t="s">
        <v>2072</v>
      </c>
    </row>
    <row r="1750" s="13" customFormat="1">
      <c r="A1750" s="13"/>
      <c r="B1750" s="229"/>
      <c r="C1750" s="230"/>
      <c r="D1750" s="231" t="s">
        <v>151</v>
      </c>
      <c r="E1750" s="232" t="s">
        <v>1</v>
      </c>
      <c r="F1750" s="233" t="s">
        <v>1216</v>
      </c>
      <c r="G1750" s="230"/>
      <c r="H1750" s="232" t="s">
        <v>1</v>
      </c>
      <c r="I1750" s="234"/>
      <c r="J1750" s="230"/>
      <c r="K1750" s="230"/>
      <c r="L1750" s="235"/>
      <c r="M1750" s="236"/>
      <c r="N1750" s="237"/>
      <c r="O1750" s="237"/>
      <c r="P1750" s="237"/>
      <c r="Q1750" s="237"/>
      <c r="R1750" s="237"/>
      <c r="S1750" s="237"/>
      <c r="T1750" s="238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39" t="s">
        <v>151</v>
      </c>
      <c r="AU1750" s="239" t="s">
        <v>149</v>
      </c>
      <c r="AV1750" s="13" t="s">
        <v>81</v>
      </c>
      <c r="AW1750" s="13" t="s">
        <v>30</v>
      </c>
      <c r="AX1750" s="13" t="s">
        <v>73</v>
      </c>
      <c r="AY1750" s="239" t="s">
        <v>141</v>
      </c>
    </row>
    <row r="1751" s="14" customFormat="1">
      <c r="A1751" s="14"/>
      <c r="B1751" s="240"/>
      <c r="C1751" s="241"/>
      <c r="D1751" s="231" t="s">
        <v>151</v>
      </c>
      <c r="E1751" s="242" t="s">
        <v>1</v>
      </c>
      <c r="F1751" s="243" t="s">
        <v>1039</v>
      </c>
      <c r="G1751" s="241"/>
      <c r="H1751" s="244">
        <v>5.25</v>
      </c>
      <c r="I1751" s="245"/>
      <c r="J1751" s="241"/>
      <c r="K1751" s="241"/>
      <c r="L1751" s="246"/>
      <c r="M1751" s="247"/>
      <c r="N1751" s="248"/>
      <c r="O1751" s="248"/>
      <c r="P1751" s="248"/>
      <c r="Q1751" s="248"/>
      <c r="R1751" s="248"/>
      <c r="S1751" s="248"/>
      <c r="T1751" s="249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50" t="s">
        <v>151</v>
      </c>
      <c r="AU1751" s="250" t="s">
        <v>149</v>
      </c>
      <c r="AV1751" s="14" t="s">
        <v>149</v>
      </c>
      <c r="AW1751" s="14" t="s">
        <v>30</v>
      </c>
      <c r="AX1751" s="14" t="s">
        <v>73</v>
      </c>
      <c r="AY1751" s="250" t="s">
        <v>141</v>
      </c>
    </row>
    <row r="1752" s="13" customFormat="1">
      <c r="A1752" s="13"/>
      <c r="B1752" s="229"/>
      <c r="C1752" s="230"/>
      <c r="D1752" s="231" t="s">
        <v>151</v>
      </c>
      <c r="E1752" s="232" t="s">
        <v>1</v>
      </c>
      <c r="F1752" s="233" t="s">
        <v>235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151</v>
      </c>
      <c r="AU1752" s="239" t="s">
        <v>149</v>
      </c>
      <c r="AV1752" s="13" t="s">
        <v>81</v>
      </c>
      <c r="AW1752" s="13" t="s">
        <v>30</v>
      </c>
      <c r="AX1752" s="13" t="s">
        <v>73</v>
      </c>
      <c r="AY1752" s="239" t="s">
        <v>141</v>
      </c>
    </row>
    <row r="1753" s="14" customFormat="1">
      <c r="A1753" s="14"/>
      <c r="B1753" s="240"/>
      <c r="C1753" s="241"/>
      <c r="D1753" s="231" t="s">
        <v>151</v>
      </c>
      <c r="E1753" s="242" t="s">
        <v>1</v>
      </c>
      <c r="F1753" s="243" t="s">
        <v>2067</v>
      </c>
      <c r="G1753" s="241"/>
      <c r="H1753" s="244">
        <v>3.1499999999999999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151</v>
      </c>
      <c r="AU1753" s="250" t="s">
        <v>149</v>
      </c>
      <c r="AV1753" s="14" t="s">
        <v>149</v>
      </c>
      <c r="AW1753" s="14" t="s">
        <v>30</v>
      </c>
      <c r="AX1753" s="14" t="s">
        <v>73</v>
      </c>
      <c r="AY1753" s="250" t="s">
        <v>141</v>
      </c>
    </row>
    <row r="1754" s="13" customFormat="1">
      <c r="A1754" s="13"/>
      <c r="B1754" s="229"/>
      <c r="C1754" s="230"/>
      <c r="D1754" s="231" t="s">
        <v>151</v>
      </c>
      <c r="E1754" s="232" t="s">
        <v>1</v>
      </c>
      <c r="F1754" s="233" t="s">
        <v>231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151</v>
      </c>
      <c r="AU1754" s="239" t="s">
        <v>149</v>
      </c>
      <c r="AV1754" s="13" t="s">
        <v>81</v>
      </c>
      <c r="AW1754" s="13" t="s">
        <v>30</v>
      </c>
      <c r="AX1754" s="13" t="s">
        <v>73</v>
      </c>
      <c r="AY1754" s="239" t="s">
        <v>141</v>
      </c>
    </row>
    <row r="1755" s="14" customFormat="1">
      <c r="A1755" s="14"/>
      <c r="B1755" s="240"/>
      <c r="C1755" s="241"/>
      <c r="D1755" s="231" t="s">
        <v>151</v>
      </c>
      <c r="E1755" s="242" t="s">
        <v>1</v>
      </c>
      <c r="F1755" s="243" t="s">
        <v>2068</v>
      </c>
      <c r="G1755" s="241"/>
      <c r="H1755" s="244">
        <v>4.5499999999999998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151</v>
      </c>
      <c r="AU1755" s="250" t="s">
        <v>149</v>
      </c>
      <c r="AV1755" s="14" t="s">
        <v>149</v>
      </c>
      <c r="AW1755" s="14" t="s">
        <v>30</v>
      </c>
      <c r="AX1755" s="14" t="s">
        <v>73</v>
      </c>
      <c r="AY1755" s="250" t="s">
        <v>141</v>
      </c>
    </row>
    <row r="1756" s="15" customFormat="1">
      <c r="A1756" s="15"/>
      <c r="B1756" s="262"/>
      <c r="C1756" s="263"/>
      <c r="D1756" s="231" t="s">
        <v>151</v>
      </c>
      <c r="E1756" s="264" t="s">
        <v>1</v>
      </c>
      <c r="F1756" s="265" t="s">
        <v>173</v>
      </c>
      <c r="G1756" s="263"/>
      <c r="H1756" s="266">
        <v>12.949999999999999</v>
      </c>
      <c r="I1756" s="267"/>
      <c r="J1756" s="263"/>
      <c r="K1756" s="263"/>
      <c r="L1756" s="268"/>
      <c r="M1756" s="269"/>
      <c r="N1756" s="270"/>
      <c r="O1756" s="270"/>
      <c r="P1756" s="270"/>
      <c r="Q1756" s="270"/>
      <c r="R1756" s="270"/>
      <c r="S1756" s="270"/>
      <c r="T1756" s="271"/>
      <c r="U1756" s="15"/>
      <c r="V1756" s="15"/>
      <c r="W1756" s="15"/>
      <c r="X1756" s="15"/>
      <c r="Y1756" s="15"/>
      <c r="Z1756" s="15"/>
      <c r="AA1756" s="15"/>
      <c r="AB1756" s="15"/>
      <c r="AC1756" s="15"/>
      <c r="AD1756" s="15"/>
      <c r="AE1756" s="15"/>
      <c r="AT1756" s="272" t="s">
        <v>151</v>
      </c>
      <c r="AU1756" s="272" t="s">
        <v>149</v>
      </c>
      <c r="AV1756" s="15" t="s">
        <v>148</v>
      </c>
      <c r="AW1756" s="15" t="s">
        <v>30</v>
      </c>
      <c r="AX1756" s="15" t="s">
        <v>81</v>
      </c>
      <c r="AY1756" s="272" t="s">
        <v>141</v>
      </c>
    </row>
    <row r="1757" s="2" customFormat="1" ht="21.75" customHeight="1">
      <c r="A1757" s="38"/>
      <c r="B1757" s="39"/>
      <c r="C1757" s="215" t="s">
        <v>2073</v>
      </c>
      <c r="D1757" s="215" t="s">
        <v>144</v>
      </c>
      <c r="E1757" s="216" t="s">
        <v>2074</v>
      </c>
      <c r="F1757" s="217" t="s">
        <v>2075</v>
      </c>
      <c r="G1757" s="218" t="s">
        <v>177</v>
      </c>
      <c r="H1757" s="219">
        <v>20</v>
      </c>
      <c r="I1757" s="220"/>
      <c r="J1757" s="221">
        <f>ROUND(I1757*H1757,2)</f>
        <v>0</v>
      </c>
      <c r="K1757" s="222"/>
      <c r="L1757" s="44"/>
      <c r="M1757" s="223" t="s">
        <v>1</v>
      </c>
      <c r="N1757" s="224" t="s">
        <v>39</v>
      </c>
      <c r="O1757" s="91"/>
      <c r="P1757" s="225">
        <f>O1757*H1757</f>
        <v>0</v>
      </c>
      <c r="Q1757" s="225">
        <v>0</v>
      </c>
      <c r="R1757" s="225">
        <f>Q1757*H1757</f>
        <v>0</v>
      </c>
      <c r="S1757" s="225">
        <v>0</v>
      </c>
      <c r="T1757" s="226">
        <f>S1757*H1757</f>
        <v>0</v>
      </c>
      <c r="U1757" s="38"/>
      <c r="V1757" s="38"/>
      <c r="W1757" s="38"/>
      <c r="X1757" s="38"/>
      <c r="Y1757" s="38"/>
      <c r="Z1757" s="38"/>
      <c r="AA1757" s="38"/>
      <c r="AB1757" s="38"/>
      <c r="AC1757" s="38"/>
      <c r="AD1757" s="38"/>
      <c r="AE1757" s="38"/>
      <c r="AR1757" s="227" t="s">
        <v>265</v>
      </c>
      <c r="AT1757" s="227" t="s">
        <v>144</v>
      </c>
      <c r="AU1757" s="227" t="s">
        <v>149</v>
      </c>
      <c r="AY1757" s="17" t="s">
        <v>141</v>
      </c>
      <c r="BE1757" s="228">
        <f>IF(N1757="základní",J1757,0)</f>
        <v>0</v>
      </c>
      <c r="BF1757" s="228">
        <f>IF(N1757="snížená",J1757,0)</f>
        <v>0</v>
      </c>
      <c r="BG1757" s="228">
        <f>IF(N1757="zákl. přenesená",J1757,0)</f>
        <v>0</v>
      </c>
      <c r="BH1757" s="228">
        <f>IF(N1757="sníž. přenesená",J1757,0)</f>
        <v>0</v>
      </c>
      <c r="BI1757" s="228">
        <f>IF(N1757="nulová",J1757,0)</f>
        <v>0</v>
      </c>
      <c r="BJ1757" s="17" t="s">
        <v>149</v>
      </c>
      <c r="BK1757" s="228">
        <f>ROUND(I1757*H1757,2)</f>
        <v>0</v>
      </c>
      <c r="BL1757" s="17" t="s">
        <v>265</v>
      </c>
      <c r="BM1757" s="227" t="s">
        <v>2076</v>
      </c>
    </row>
    <row r="1758" s="13" customFormat="1">
      <c r="A1758" s="13"/>
      <c r="B1758" s="229"/>
      <c r="C1758" s="230"/>
      <c r="D1758" s="231" t="s">
        <v>151</v>
      </c>
      <c r="E1758" s="232" t="s">
        <v>1</v>
      </c>
      <c r="F1758" s="233" t="s">
        <v>2077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151</v>
      </c>
      <c r="AU1758" s="239" t="s">
        <v>149</v>
      </c>
      <c r="AV1758" s="13" t="s">
        <v>81</v>
      </c>
      <c r="AW1758" s="13" t="s">
        <v>30</v>
      </c>
      <c r="AX1758" s="13" t="s">
        <v>73</v>
      </c>
      <c r="AY1758" s="239" t="s">
        <v>141</v>
      </c>
    </row>
    <row r="1759" s="14" customFormat="1">
      <c r="A1759" s="14"/>
      <c r="B1759" s="240"/>
      <c r="C1759" s="241"/>
      <c r="D1759" s="231" t="s">
        <v>151</v>
      </c>
      <c r="E1759" s="242" t="s">
        <v>1</v>
      </c>
      <c r="F1759" s="243" t="s">
        <v>288</v>
      </c>
      <c r="G1759" s="241"/>
      <c r="H1759" s="244">
        <v>20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151</v>
      </c>
      <c r="AU1759" s="250" t="s">
        <v>149</v>
      </c>
      <c r="AV1759" s="14" t="s">
        <v>149</v>
      </c>
      <c r="AW1759" s="14" t="s">
        <v>30</v>
      </c>
      <c r="AX1759" s="14" t="s">
        <v>73</v>
      </c>
      <c r="AY1759" s="250" t="s">
        <v>141</v>
      </c>
    </row>
    <row r="1760" s="15" customFormat="1">
      <c r="A1760" s="15"/>
      <c r="B1760" s="262"/>
      <c r="C1760" s="263"/>
      <c r="D1760" s="231" t="s">
        <v>151</v>
      </c>
      <c r="E1760" s="264" t="s">
        <v>1</v>
      </c>
      <c r="F1760" s="265" t="s">
        <v>173</v>
      </c>
      <c r="G1760" s="263"/>
      <c r="H1760" s="266">
        <v>20</v>
      </c>
      <c r="I1760" s="267"/>
      <c r="J1760" s="263"/>
      <c r="K1760" s="263"/>
      <c r="L1760" s="268"/>
      <c r="M1760" s="269"/>
      <c r="N1760" s="270"/>
      <c r="O1760" s="270"/>
      <c r="P1760" s="270"/>
      <c r="Q1760" s="270"/>
      <c r="R1760" s="270"/>
      <c r="S1760" s="270"/>
      <c r="T1760" s="271"/>
      <c r="U1760" s="15"/>
      <c r="V1760" s="15"/>
      <c r="W1760" s="15"/>
      <c r="X1760" s="15"/>
      <c r="Y1760" s="15"/>
      <c r="Z1760" s="15"/>
      <c r="AA1760" s="15"/>
      <c r="AB1760" s="15"/>
      <c r="AC1760" s="15"/>
      <c r="AD1760" s="15"/>
      <c r="AE1760" s="15"/>
      <c r="AT1760" s="272" t="s">
        <v>151</v>
      </c>
      <c r="AU1760" s="272" t="s">
        <v>149</v>
      </c>
      <c r="AV1760" s="15" t="s">
        <v>148</v>
      </c>
      <c r="AW1760" s="15" t="s">
        <v>30</v>
      </c>
      <c r="AX1760" s="15" t="s">
        <v>81</v>
      </c>
      <c r="AY1760" s="272" t="s">
        <v>141</v>
      </c>
    </row>
    <row r="1761" s="2" customFormat="1" ht="24.15" customHeight="1">
      <c r="A1761" s="38"/>
      <c r="B1761" s="39"/>
      <c r="C1761" s="215" t="s">
        <v>2078</v>
      </c>
      <c r="D1761" s="215" t="s">
        <v>144</v>
      </c>
      <c r="E1761" s="216" t="s">
        <v>2079</v>
      </c>
      <c r="F1761" s="217" t="s">
        <v>2080</v>
      </c>
      <c r="G1761" s="218" t="s">
        <v>168</v>
      </c>
      <c r="H1761" s="219">
        <v>12.949999999999999</v>
      </c>
      <c r="I1761" s="220"/>
      <c r="J1761" s="221">
        <f>ROUND(I1761*H1761,2)</f>
        <v>0</v>
      </c>
      <c r="K1761" s="222"/>
      <c r="L1761" s="44"/>
      <c r="M1761" s="223" t="s">
        <v>1</v>
      </c>
      <c r="N1761" s="224" t="s">
        <v>39</v>
      </c>
      <c r="O1761" s="91"/>
      <c r="P1761" s="225">
        <f>O1761*H1761</f>
        <v>0</v>
      </c>
      <c r="Q1761" s="225">
        <v>0.00017000000000000001</v>
      </c>
      <c r="R1761" s="225">
        <f>Q1761*H1761</f>
        <v>0.0022014999999999999</v>
      </c>
      <c r="S1761" s="225">
        <v>0</v>
      </c>
      <c r="T1761" s="226">
        <f>S1761*H1761</f>
        <v>0</v>
      </c>
      <c r="U1761" s="38"/>
      <c r="V1761" s="38"/>
      <c r="W1761" s="38"/>
      <c r="X1761" s="38"/>
      <c r="Y1761" s="38"/>
      <c r="Z1761" s="38"/>
      <c r="AA1761" s="38"/>
      <c r="AB1761" s="38"/>
      <c r="AC1761" s="38"/>
      <c r="AD1761" s="38"/>
      <c r="AE1761" s="38"/>
      <c r="AR1761" s="227" t="s">
        <v>265</v>
      </c>
      <c r="AT1761" s="227" t="s">
        <v>144</v>
      </c>
      <c r="AU1761" s="227" t="s">
        <v>149</v>
      </c>
      <c r="AY1761" s="17" t="s">
        <v>141</v>
      </c>
      <c r="BE1761" s="228">
        <f>IF(N1761="základní",J1761,0)</f>
        <v>0</v>
      </c>
      <c r="BF1761" s="228">
        <f>IF(N1761="snížená",J1761,0)</f>
        <v>0</v>
      </c>
      <c r="BG1761" s="228">
        <f>IF(N1761="zákl. přenesená",J1761,0)</f>
        <v>0</v>
      </c>
      <c r="BH1761" s="228">
        <f>IF(N1761="sníž. přenesená",J1761,0)</f>
        <v>0</v>
      </c>
      <c r="BI1761" s="228">
        <f>IF(N1761="nulová",J1761,0)</f>
        <v>0</v>
      </c>
      <c r="BJ1761" s="17" t="s">
        <v>149</v>
      </c>
      <c r="BK1761" s="228">
        <f>ROUND(I1761*H1761,2)</f>
        <v>0</v>
      </c>
      <c r="BL1761" s="17" t="s">
        <v>265</v>
      </c>
      <c r="BM1761" s="227" t="s">
        <v>2081</v>
      </c>
    </row>
    <row r="1762" s="13" customFormat="1">
      <c r="A1762" s="13"/>
      <c r="B1762" s="229"/>
      <c r="C1762" s="230"/>
      <c r="D1762" s="231" t="s">
        <v>151</v>
      </c>
      <c r="E1762" s="232" t="s">
        <v>1</v>
      </c>
      <c r="F1762" s="233" t="s">
        <v>1216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151</v>
      </c>
      <c r="AU1762" s="239" t="s">
        <v>149</v>
      </c>
      <c r="AV1762" s="13" t="s">
        <v>81</v>
      </c>
      <c r="AW1762" s="13" t="s">
        <v>30</v>
      </c>
      <c r="AX1762" s="13" t="s">
        <v>73</v>
      </c>
      <c r="AY1762" s="239" t="s">
        <v>141</v>
      </c>
    </row>
    <row r="1763" s="14" customFormat="1">
      <c r="A1763" s="14"/>
      <c r="B1763" s="240"/>
      <c r="C1763" s="241"/>
      <c r="D1763" s="231" t="s">
        <v>151</v>
      </c>
      <c r="E1763" s="242" t="s">
        <v>1</v>
      </c>
      <c r="F1763" s="243" t="s">
        <v>1039</v>
      </c>
      <c r="G1763" s="241"/>
      <c r="H1763" s="244">
        <v>5.25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151</v>
      </c>
      <c r="AU1763" s="250" t="s">
        <v>149</v>
      </c>
      <c r="AV1763" s="14" t="s">
        <v>149</v>
      </c>
      <c r="AW1763" s="14" t="s">
        <v>30</v>
      </c>
      <c r="AX1763" s="14" t="s">
        <v>73</v>
      </c>
      <c r="AY1763" s="250" t="s">
        <v>141</v>
      </c>
    </row>
    <row r="1764" s="13" customFormat="1">
      <c r="A1764" s="13"/>
      <c r="B1764" s="229"/>
      <c r="C1764" s="230"/>
      <c r="D1764" s="231" t="s">
        <v>151</v>
      </c>
      <c r="E1764" s="232" t="s">
        <v>1</v>
      </c>
      <c r="F1764" s="233" t="s">
        <v>235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151</v>
      </c>
      <c r="AU1764" s="239" t="s">
        <v>149</v>
      </c>
      <c r="AV1764" s="13" t="s">
        <v>81</v>
      </c>
      <c r="AW1764" s="13" t="s">
        <v>30</v>
      </c>
      <c r="AX1764" s="13" t="s">
        <v>73</v>
      </c>
      <c r="AY1764" s="239" t="s">
        <v>141</v>
      </c>
    </row>
    <row r="1765" s="14" customFormat="1">
      <c r="A1765" s="14"/>
      <c r="B1765" s="240"/>
      <c r="C1765" s="241"/>
      <c r="D1765" s="231" t="s">
        <v>151</v>
      </c>
      <c r="E1765" s="242" t="s">
        <v>1</v>
      </c>
      <c r="F1765" s="243" t="s">
        <v>2067</v>
      </c>
      <c r="G1765" s="241"/>
      <c r="H1765" s="244">
        <v>3.1499999999999999</v>
      </c>
      <c r="I1765" s="245"/>
      <c r="J1765" s="241"/>
      <c r="K1765" s="241"/>
      <c r="L1765" s="246"/>
      <c r="M1765" s="247"/>
      <c r="N1765" s="248"/>
      <c r="O1765" s="248"/>
      <c r="P1765" s="248"/>
      <c r="Q1765" s="248"/>
      <c r="R1765" s="248"/>
      <c r="S1765" s="248"/>
      <c r="T1765" s="249"/>
      <c r="U1765" s="14"/>
      <c r="V1765" s="14"/>
      <c r="W1765" s="14"/>
      <c r="X1765" s="14"/>
      <c r="Y1765" s="14"/>
      <c r="Z1765" s="14"/>
      <c r="AA1765" s="14"/>
      <c r="AB1765" s="14"/>
      <c r="AC1765" s="14"/>
      <c r="AD1765" s="14"/>
      <c r="AE1765" s="14"/>
      <c r="AT1765" s="250" t="s">
        <v>151</v>
      </c>
      <c r="AU1765" s="250" t="s">
        <v>149</v>
      </c>
      <c r="AV1765" s="14" t="s">
        <v>149</v>
      </c>
      <c r="AW1765" s="14" t="s">
        <v>30</v>
      </c>
      <c r="AX1765" s="14" t="s">
        <v>73</v>
      </c>
      <c r="AY1765" s="250" t="s">
        <v>141</v>
      </c>
    </row>
    <row r="1766" s="13" customFormat="1">
      <c r="A1766" s="13"/>
      <c r="B1766" s="229"/>
      <c r="C1766" s="230"/>
      <c r="D1766" s="231" t="s">
        <v>151</v>
      </c>
      <c r="E1766" s="232" t="s">
        <v>1</v>
      </c>
      <c r="F1766" s="233" t="s">
        <v>231</v>
      </c>
      <c r="G1766" s="230"/>
      <c r="H1766" s="232" t="s">
        <v>1</v>
      </c>
      <c r="I1766" s="234"/>
      <c r="J1766" s="230"/>
      <c r="K1766" s="230"/>
      <c r="L1766" s="235"/>
      <c r="M1766" s="236"/>
      <c r="N1766" s="237"/>
      <c r="O1766" s="237"/>
      <c r="P1766" s="237"/>
      <c r="Q1766" s="237"/>
      <c r="R1766" s="237"/>
      <c r="S1766" s="237"/>
      <c r="T1766" s="238"/>
      <c r="U1766" s="13"/>
      <c r="V1766" s="13"/>
      <c r="W1766" s="13"/>
      <c r="X1766" s="13"/>
      <c r="Y1766" s="13"/>
      <c r="Z1766" s="13"/>
      <c r="AA1766" s="13"/>
      <c r="AB1766" s="13"/>
      <c r="AC1766" s="13"/>
      <c r="AD1766" s="13"/>
      <c r="AE1766" s="13"/>
      <c r="AT1766" s="239" t="s">
        <v>151</v>
      </c>
      <c r="AU1766" s="239" t="s">
        <v>149</v>
      </c>
      <c r="AV1766" s="13" t="s">
        <v>81</v>
      </c>
      <c r="AW1766" s="13" t="s">
        <v>30</v>
      </c>
      <c r="AX1766" s="13" t="s">
        <v>73</v>
      </c>
      <c r="AY1766" s="239" t="s">
        <v>141</v>
      </c>
    </row>
    <row r="1767" s="14" customFormat="1">
      <c r="A1767" s="14"/>
      <c r="B1767" s="240"/>
      <c r="C1767" s="241"/>
      <c r="D1767" s="231" t="s">
        <v>151</v>
      </c>
      <c r="E1767" s="242" t="s">
        <v>1</v>
      </c>
      <c r="F1767" s="243" t="s">
        <v>2068</v>
      </c>
      <c r="G1767" s="241"/>
      <c r="H1767" s="244">
        <v>4.5499999999999998</v>
      </c>
      <c r="I1767" s="245"/>
      <c r="J1767" s="241"/>
      <c r="K1767" s="241"/>
      <c r="L1767" s="246"/>
      <c r="M1767" s="247"/>
      <c r="N1767" s="248"/>
      <c r="O1767" s="248"/>
      <c r="P1767" s="248"/>
      <c r="Q1767" s="248"/>
      <c r="R1767" s="248"/>
      <c r="S1767" s="248"/>
      <c r="T1767" s="249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0" t="s">
        <v>151</v>
      </c>
      <c r="AU1767" s="250" t="s">
        <v>149</v>
      </c>
      <c r="AV1767" s="14" t="s">
        <v>149</v>
      </c>
      <c r="AW1767" s="14" t="s">
        <v>30</v>
      </c>
      <c r="AX1767" s="14" t="s">
        <v>73</v>
      </c>
      <c r="AY1767" s="250" t="s">
        <v>141</v>
      </c>
    </row>
    <row r="1768" s="15" customFormat="1">
      <c r="A1768" s="15"/>
      <c r="B1768" s="262"/>
      <c r="C1768" s="263"/>
      <c r="D1768" s="231" t="s">
        <v>151</v>
      </c>
      <c r="E1768" s="264" t="s">
        <v>1</v>
      </c>
      <c r="F1768" s="265" t="s">
        <v>173</v>
      </c>
      <c r="G1768" s="263"/>
      <c r="H1768" s="266">
        <v>12.949999999999999</v>
      </c>
      <c r="I1768" s="267"/>
      <c r="J1768" s="263"/>
      <c r="K1768" s="263"/>
      <c r="L1768" s="268"/>
      <c r="M1768" s="269"/>
      <c r="N1768" s="270"/>
      <c r="O1768" s="270"/>
      <c r="P1768" s="270"/>
      <c r="Q1768" s="270"/>
      <c r="R1768" s="270"/>
      <c r="S1768" s="270"/>
      <c r="T1768" s="271"/>
      <c r="U1768" s="15"/>
      <c r="V1768" s="15"/>
      <c r="W1768" s="15"/>
      <c r="X1768" s="15"/>
      <c r="Y1768" s="15"/>
      <c r="Z1768" s="15"/>
      <c r="AA1768" s="15"/>
      <c r="AB1768" s="15"/>
      <c r="AC1768" s="15"/>
      <c r="AD1768" s="15"/>
      <c r="AE1768" s="15"/>
      <c r="AT1768" s="272" t="s">
        <v>151</v>
      </c>
      <c r="AU1768" s="272" t="s">
        <v>149</v>
      </c>
      <c r="AV1768" s="15" t="s">
        <v>148</v>
      </c>
      <c r="AW1768" s="15" t="s">
        <v>30</v>
      </c>
      <c r="AX1768" s="15" t="s">
        <v>81</v>
      </c>
      <c r="AY1768" s="272" t="s">
        <v>141</v>
      </c>
    </row>
    <row r="1769" s="2" customFormat="1" ht="24.15" customHeight="1">
      <c r="A1769" s="38"/>
      <c r="B1769" s="39"/>
      <c r="C1769" s="215" t="s">
        <v>2082</v>
      </c>
      <c r="D1769" s="215" t="s">
        <v>144</v>
      </c>
      <c r="E1769" s="216" t="s">
        <v>2083</v>
      </c>
      <c r="F1769" s="217" t="s">
        <v>2084</v>
      </c>
      <c r="G1769" s="218" t="s">
        <v>177</v>
      </c>
      <c r="H1769" s="219">
        <v>20</v>
      </c>
      <c r="I1769" s="220"/>
      <c r="J1769" s="221">
        <f>ROUND(I1769*H1769,2)</f>
        <v>0</v>
      </c>
      <c r="K1769" s="222"/>
      <c r="L1769" s="44"/>
      <c r="M1769" s="223" t="s">
        <v>1</v>
      </c>
      <c r="N1769" s="224" t="s">
        <v>39</v>
      </c>
      <c r="O1769" s="91"/>
      <c r="P1769" s="225">
        <f>O1769*H1769</f>
        <v>0</v>
      </c>
      <c r="Q1769" s="225">
        <v>2.0000000000000002E-05</v>
      </c>
      <c r="R1769" s="225">
        <f>Q1769*H1769</f>
        <v>0.00040000000000000002</v>
      </c>
      <c r="S1769" s="225">
        <v>0</v>
      </c>
      <c r="T1769" s="226">
        <f>S1769*H1769</f>
        <v>0</v>
      </c>
      <c r="U1769" s="38"/>
      <c r="V1769" s="38"/>
      <c r="W1769" s="38"/>
      <c r="X1769" s="38"/>
      <c r="Y1769" s="38"/>
      <c r="Z1769" s="38"/>
      <c r="AA1769" s="38"/>
      <c r="AB1769" s="38"/>
      <c r="AC1769" s="38"/>
      <c r="AD1769" s="38"/>
      <c r="AE1769" s="38"/>
      <c r="AR1769" s="227" t="s">
        <v>265</v>
      </c>
      <c r="AT1769" s="227" t="s">
        <v>144</v>
      </c>
      <c r="AU1769" s="227" t="s">
        <v>149</v>
      </c>
      <c r="AY1769" s="17" t="s">
        <v>141</v>
      </c>
      <c r="BE1769" s="228">
        <f>IF(N1769="základní",J1769,0)</f>
        <v>0</v>
      </c>
      <c r="BF1769" s="228">
        <f>IF(N1769="snížená",J1769,0)</f>
        <v>0</v>
      </c>
      <c r="BG1769" s="228">
        <f>IF(N1769="zákl. přenesená",J1769,0)</f>
        <v>0</v>
      </c>
      <c r="BH1769" s="228">
        <f>IF(N1769="sníž. přenesená",J1769,0)</f>
        <v>0</v>
      </c>
      <c r="BI1769" s="228">
        <f>IF(N1769="nulová",J1769,0)</f>
        <v>0</v>
      </c>
      <c r="BJ1769" s="17" t="s">
        <v>149</v>
      </c>
      <c r="BK1769" s="228">
        <f>ROUND(I1769*H1769,2)</f>
        <v>0</v>
      </c>
      <c r="BL1769" s="17" t="s">
        <v>265</v>
      </c>
      <c r="BM1769" s="227" t="s">
        <v>2085</v>
      </c>
    </row>
    <row r="1770" s="13" customFormat="1">
      <c r="A1770" s="13"/>
      <c r="B1770" s="229"/>
      <c r="C1770" s="230"/>
      <c r="D1770" s="231" t="s">
        <v>151</v>
      </c>
      <c r="E1770" s="232" t="s">
        <v>1</v>
      </c>
      <c r="F1770" s="233" t="s">
        <v>2077</v>
      </c>
      <c r="G1770" s="230"/>
      <c r="H1770" s="232" t="s">
        <v>1</v>
      </c>
      <c r="I1770" s="234"/>
      <c r="J1770" s="230"/>
      <c r="K1770" s="230"/>
      <c r="L1770" s="235"/>
      <c r="M1770" s="236"/>
      <c r="N1770" s="237"/>
      <c r="O1770" s="237"/>
      <c r="P1770" s="237"/>
      <c r="Q1770" s="237"/>
      <c r="R1770" s="237"/>
      <c r="S1770" s="237"/>
      <c r="T1770" s="238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39" t="s">
        <v>151</v>
      </c>
      <c r="AU1770" s="239" t="s">
        <v>149</v>
      </c>
      <c r="AV1770" s="13" t="s">
        <v>81</v>
      </c>
      <c r="AW1770" s="13" t="s">
        <v>30</v>
      </c>
      <c r="AX1770" s="13" t="s">
        <v>73</v>
      </c>
      <c r="AY1770" s="239" t="s">
        <v>141</v>
      </c>
    </row>
    <row r="1771" s="14" customFormat="1">
      <c r="A1771" s="14"/>
      <c r="B1771" s="240"/>
      <c r="C1771" s="241"/>
      <c r="D1771" s="231" t="s">
        <v>151</v>
      </c>
      <c r="E1771" s="242" t="s">
        <v>1</v>
      </c>
      <c r="F1771" s="243" t="s">
        <v>288</v>
      </c>
      <c r="G1771" s="241"/>
      <c r="H1771" s="244">
        <v>20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U1771" s="14"/>
      <c r="V1771" s="14"/>
      <c r="W1771" s="14"/>
      <c r="X1771" s="14"/>
      <c r="Y1771" s="14"/>
      <c r="Z1771" s="14"/>
      <c r="AA1771" s="14"/>
      <c r="AB1771" s="14"/>
      <c r="AC1771" s="14"/>
      <c r="AD1771" s="14"/>
      <c r="AE1771" s="14"/>
      <c r="AT1771" s="250" t="s">
        <v>151</v>
      </c>
      <c r="AU1771" s="250" t="s">
        <v>149</v>
      </c>
      <c r="AV1771" s="14" t="s">
        <v>149</v>
      </c>
      <c r="AW1771" s="14" t="s">
        <v>30</v>
      </c>
      <c r="AX1771" s="14" t="s">
        <v>73</v>
      </c>
      <c r="AY1771" s="250" t="s">
        <v>141</v>
      </c>
    </row>
    <row r="1772" s="15" customFormat="1">
      <c r="A1772" s="15"/>
      <c r="B1772" s="262"/>
      <c r="C1772" s="263"/>
      <c r="D1772" s="231" t="s">
        <v>151</v>
      </c>
      <c r="E1772" s="264" t="s">
        <v>1</v>
      </c>
      <c r="F1772" s="265" t="s">
        <v>173</v>
      </c>
      <c r="G1772" s="263"/>
      <c r="H1772" s="266">
        <v>20</v>
      </c>
      <c r="I1772" s="267"/>
      <c r="J1772" s="263"/>
      <c r="K1772" s="263"/>
      <c r="L1772" s="268"/>
      <c r="M1772" s="269"/>
      <c r="N1772" s="270"/>
      <c r="O1772" s="270"/>
      <c r="P1772" s="270"/>
      <c r="Q1772" s="270"/>
      <c r="R1772" s="270"/>
      <c r="S1772" s="270"/>
      <c r="T1772" s="271"/>
      <c r="U1772" s="15"/>
      <c r="V1772" s="15"/>
      <c r="W1772" s="15"/>
      <c r="X1772" s="15"/>
      <c r="Y1772" s="15"/>
      <c r="Z1772" s="15"/>
      <c r="AA1772" s="15"/>
      <c r="AB1772" s="15"/>
      <c r="AC1772" s="15"/>
      <c r="AD1772" s="15"/>
      <c r="AE1772" s="15"/>
      <c r="AT1772" s="272" t="s">
        <v>151</v>
      </c>
      <c r="AU1772" s="272" t="s">
        <v>149</v>
      </c>
      <c r="AV1772" s="15" t="s">
        <v>148</v>
      </c>
      <c r="AW1772" s="15" t="s">
        <v>30</v>
      </c>
      <c r="AX1772" s="15" t="s">
        <v>81</v>
      </c>
      <c r="AY1772" s="272" t="s">
        <v>141</v>
      </c>
    </row>
    <row r="1773" s="2" customFormat="1" ht="24.15" customHeight="1">
      <c r="A1773" s="38"/>
      <c r="B1773" s="39"/>
      <c r="C1773" s="215" t="s">
        <v>2086</v>
      </c>
      <c r="D1773" s="215" t="s">
        <v>144</v>
      </c>
      <c r="E1773" s="216" t="s">
        <v>2087</v>
      </c>
      <c r="F1773" s="217" t="s">
        <v>2088</v>
      </c>
      <c r="G1773" s="218" t="s">
        <v>177</v>
      </c>
      <c r="H1773" s="219">
        <v>20</v>
      </c>
      <c r="I1773" s="220"/>
      <c r="J1773" s="221">
        <f>ROUND(I1773*H1773,2)</f>
        <v>0</v>
      </c>
      <c r="K1773" s="222"/>
      <c r="L1773" s="44"/>
      <c r="M1773" s="223" t="s">
        <v>1</v>
      </c>
      <c r="N1773" s="224" t="s">
        <v>39</v>
      </c>
      <c r="O1773" s="91"/>
      <c r="P1773" s="225">
        <f>O1773*H1773</f>
        <v>0</v>
      </c>
      <c r="Q1773" s="225">
        <v>2.0000000000000002E-05</v>
      </c>
      <c r="R1773" s="225">
        <f>Q1773*H1773</f>
        <v>0.00040000000000000002</v>
      </c>
      <c r="S1773" s="225">
        <v>0</v>
      </c>
      <c r="T1773" s="226">
        <f>S1773*H1773</f>
        <v>0</v>
      </c>
      <c r="U1773" s="38"/>
      <c r="V1773" s="38"/>
      <c r="W1773" s="38"/>
      <c r="X1773" s="38"/>
      <c r="Y1773" s="38"/>
      <c r="Z1773" s="38"/>
      <c r="AA1773" s="38"/>
      <c r="AB1773" s="38"/>
      <c r="AC1773" s="38"/>
      <c r="AD1773" s="38"/>
      <c r="AE1773" s="38"/>
      <c r="AR1773" s="227" t="s">
        <v>265</v>
      </c>
      <c r="AT1773" s="227" t="s">
        <v>144</v>
      </c>
      <c r="AU1773" s="227" t="s">
        <v>149</v>
      </c>
      <c r="AY1773" s="17" t="s">
        <v>141</v>
      </c>
      <c r="BE1773" s="228">
        <f>IF(N1773="základní",J1773,0)</f>
        <v>0</v>
      </c>
      <c r="BF1773" s="228">
        <f>IF(N1773="snížená",J1773,0)</f>
        <v>0</v>
      </c>
      <c r="BG1773" s="228">
        <f>IF(N1773="zákl. přenesená",J1773,0)</f>
        <v>0</v>
      </c>
      <c r="BH1773" s="228">
        <f>IF(N1773="sníž. přenesená",J1773,0)</f>
        <v>0</v>
      </c>
      <c r="BI1773" s="228">
        <f>IF(N1773="nulová",J1773,0)</f>
        <v>0</v>
      </c>
      <c r="BJ1773" s="17" t="s">
        <v>149</v>
      </c>
      <c r="BK1773" s="228">
        <f>ROUND(I1773*H1773,2)</f>
        <v>0</v>
      </c>
      <c r="BL1773" s="17" t="s">
        <v>265</v>
      </c>
      <c r="BM1773" s="227" t="s">
        <v>2089</v>
      </c>
    </row>
    <row r="1774" s="13" customFormat="1">
      <c r="A1774" s="13"/>
      <c r="B1774" s="229"/>
      <c r="C1774" s="230"/>
      <c r="D1774" s="231" t="s">
        <v>151</v>
      </c>
      <c r="E1774" s="232" t="s">
        <v>1</v>
      </c>
      <c r="F1774" s="233" t="s">
        <v>2077</v>
      </c>
      <c r="G1774" s="230"/>
      <c r="H1774" s="232" t="s">
        <v>1</v>
      </c>
      <c r="I1774" s="234"/>
      <c r="J1774" s="230"/>
      <c r="K1774" s="230"/>
      <c r="L1774" s="235"/>
      <c r="M1774" s="236"/>
      <c r="N1774" s="237"/>
      <c r="O1774" s="237"/>
      <c r="P1774" s="237"/>
      <c r="Q1774" s="237"/>
      <c r="R1774" s="237"/>
      <c r="S1774" s="237"/>
      <c r="T1774" s="238"/>
      <c r="U1774" s="13"/>
      <c r="V1774" s="13"/>
      <c r="W1774" s="13"/>
      <c r="X1774" s="13"/>
      <c r="Y1774" s="13"/>
      <c r="Z1774" s="13"/>
      <c r="AA1774" s="13"/>
      <c r="AB1774" s="13"/>
      <c r="AC1774" s="13"/>
      <c r="AD1774" s="13"/>
      <c r="AE1774" s="13"/>
      <c r="AT1774" s="239" t="s">
        <v>151</v>
      </c>
      <c r="AU1774" s="239" t="s">
        <v>149</v>
      </c>
      <c r="AV1774" s="13" t="s">
        <v>81</v>
      </c>
      <c r="AW1774" s="13" t="s">
        <v>30</v>
      </c>
      <c r="AX1774" s="13" t="s">
        <v>73</v>
      </c>
      <c r="AY1774" s="239" t="s">
        <v>141</v>
      </c>
    </row>
    <row r="1775" s="14" customFormat="1">
      <c r="A1775" s="14"/>
      <c r="B1775" s="240"/>
      <c r="C1775" s="241"/>
      <c r="D1775" s="231" t="s">
        <v>151</v>
      </c>
      <c r="E1775" s="242" t="s">
        <v>1</v>
      </c>
      <c r="F1775" s="243" t="s">
        <v>288</v>
      </c>
      <c r="G1775" s="241"/>
      <c r="H1775" s="244">
        <v>20</v>
      </c>
      <c r="I1775" s="245"/>
      <c r="J1775" s="241"/>
      <c r="K1775" s="241"/>
      <c r="L1775" s="246"/>
      <c r="M1775" s="247"/>
      <c r="N1775" s="248"/>
      <c r="O1775" s="248"/>
      <c r="P1775" s="248"/>
      <c r="Q1775" s="248"/>
      <c r="R1775" s="248"/>
      <c r="S1775" s="248"/>
      <c r="T1775" s="249"/>
      <c r="U1775" s="14"/>
      <c r="V1775" s="14"/>
      <c r="W1775" s="14"/>
      <c r="X1775" s="14"/>
      <c r="Y1775" s="14"/>
      <c r="Z1775" s="14"/>
      <c r="AA1775" s="14"/>
      <c r="AB1775" s="14"/>
      <c r="AC1775" s="14"/>
      <c r="AD1775" s="14"/>
      <c r="AE1775" s="14"/>
      <c r="AT1775" s="250" t="s">
        <v>151</v>
      </c>
      <c r="AU1775" s="250" t="s">
        <v>149</v>
      </c>
      <c r="AV1775" s="14" t="s">
        <v>149</v>
      </c>
      <c r="AW1775" s="14" t="s">
        <v>30</v>
      </c>
      <c r="AX1775" s="14" t="s">
        <v>73</v>
      </c>
      <c r="AY1775" s="250" t="s">
        <v>141</v>
      </c>
    </row>
    <row r="1776" s="15" customFormat="1">
      <c r="A1776" s="15"/>
      <c r="B1776" s="262"/>
      <c r="C1776" s="263"/>
      <c r="D1776" s="231" t="s">
        <v>151</v>
      </c>
      <c r="E1776" s="264" t="s">
        <v>1</v>
      </c>
      <c r="F1776" s="265" t="s">
        <v>173</v>
      </c>
      <c r="G1776" s="263"/>
      <c r="H1776" s="266">
        <v>20</v>
      </c>
      <c r="I1776" s="267"/>
      <c r="J1776" s="263"/>
      <c r="K1776" s="263"/>
      <c r="L1776" s="268"/>
      <c r="M1776" s="269"/>
      <c r="N1776" s="270"/>
      <c r="O1776" s="270"/>
      <c r="P1776" s="270"/>
      <c r="Q1776" s="270"/>
      <c r="R1776" s="270"/>
      <c r="S1776" s="270"/>
      <c r="T1776" s="271"/>
      <c r="U1776" s="15"/>
      <c r="V1776" s="15"/>
      <c r="W1776" s="15"/>
      <c r="X1776" s="15"/>
      <c r="Y1776" s="15"/>
      <c r="Z1776" s="15"/>
      <c r="AA1776" s="15"/>
      <c r="AB1776" s="15"/>
      <c r="AC1776" s="15"/>
      <c r="AD1776" s="15"/>
      <c r="AE1776" s="15"/>
      <c r="AT1776" s="272" t="s">
        <v>151</v>
      </c>
      <c r="AU1776" s="272" t="s">
        <v>149</v>
      </c>
      <c r="AV1776" s="15" t="s">
        <v>148</v>
      </c>
      <c r="AW1776" s="15" t="s">
        <v>30</v>
      </c>
      <c r="AX1776" s="15" t="s">
        <v>81</v>
      </c>
      <c r="AY1776" s="272" t="s">
        <v>141</v>
      </c>
    </row>
    <row r="1777" s="2" customFormat="1" ht="24.15" customHeight="1">
      <c r="A1777" s="38"/>
      <c r="B1777" s="39"/>
      <c r="C1777" s="215" t="s">
        <v>2090</v>
      </c>
      <c r="D1777" s="215" t="s">
        <v>144</v>
      </c>
      <c r="E1777" s="216" t="s">
        <v>2091</v>
      </c>
      <c r="F1777" s="217" t="s">
        <v>2092</v>
      </c>
      <c r="G1777" s="218" t="s">
        <v>168</v>
      </c>
      <c r="H1777" s="219">
        <v>12.949999999999999</v>
      </c>
      <c r="I1777" s="220"/>
      <c r="J1777" s="221">
        <f>ROUND(I1777*H1777,2)</f>
        <v>0</v>
      </c>
      <c r="K1777" s="222"/>
      <c r="L1777" s="44"/>
      <c r="M1777" s="223" t="s">
        <v>1</v>
      </c>
      <c r="N1777" s="224" t="s">
        <v>39</v>
      </c>
      <c r="O1777" s="91"/>
      <c r="P1777" s="225">
        <f>O1777*H1777</f>
        <v>0</v>
      </c>
      <c r="Q1777" s="225">
        <v>0.00042999999999999999</v>
      </c>
      <c r="R1777" s="225">
        <f>Q1777*H1777</f>
        <v>0.0055684999999999997</v>
      </c>
      <c r="S1777" s="225">
        <v>0</v>
      </c>
      <c r="T1777" s="226">
        <f>S1777*H1777</f>
        <v>0</v>
      </c>
      <c r="U1777" s="38"/>
      <c r="V1777" s="38"/>
      <c r="W1777" s="38"/>
      <c r="X1777" s="38"/>
      <c r="Y1777" s="38"/>
      <c r="Z1777" s="38"/>
      <c r="AA1777" s="38"/>
      <c r="AB1777" s="38"/>
      <c r="AC1777" s="38"/>
      <c r="AD1777" s="38"/>
      <c r="AE1777" s="38"/>
      <c r="AR1777" s="227" t="s">
        <v>265</v>
      </c>
      <c r="AT1777" s="227" t="s">
        <v>144</v>
      </c>
      <c r="AU1777" s="227" t="s">
        <v>149</v>
      </c>
      <c r="AY1777" s="17" t="s">
        <v>141</v>
      </c>
      <c r="BE1777" s="228">
        <f>IF(N1777="základní",J1777,0)</f>
        <v>0</v>
      </c>
      <c r="BF1777" s="228">
        <f>IF(N1777="snížená",J1777,0)</f>
        <v>0</v>
      </c>
      <c r="BG1777" s="228">
        <f>IF(N1777="zákl. přenesená",J1777,0)</f>
        <v>0</v>
      </c>
      <c r="BH1777" s="228">
        <f>IF(N1777="sníž. přenesená",J1777,0)</f>
        <v>0</v>
      </c>
      <c r="BI1777" s="228">
        <f>IF(N1777="nulová",J1777,0)</f>
        <v>0</v>
      </c>
      <c r="BJ1777" s="17" t="s">
        <v>149</v>
      </c>
      <c r="BK1777" s="228">
        <f>ROUND(I1777*H1777,2)</f>
        <v>0</v>
      </c>
      <c r="BL1777" s="17" t="s">
        <v>265</v>
      </c>
      <c r="BM1777" s="227" t="s">
        <v>2093</v>
      </c>
    </row>
    <row r="1778" s="13" customFormat="1">
      <c r="A1778" s="13"/>
      <c r="B1778" s="229"/>
      <c r="C1778" s="230"/>
      <c r="D1778" s="231" t="s">
        <v>151</v>
      </c>
      <c r="E1778" s="232" t="s">
        <v>1</v>
      </c>
      <c r="F1778" s="233" t="s">
        <v>1216</v>
      </c>
      <c r="G1778" s="230"/>
      <c r="H1778" s="232" t="s">
        <v>1</v>
      </c>
      <c r="I1778" s="234"/>
      <c r="J1778" s="230"/>
      <c r="K1778" s="230"/>
      <c r="L1778" s="235"/>
      <c r="M1778" s="236"/>
      <c r="N1778" s="237"/>
      <c r="O1778" s="237"/>
      <c r="P1778" s="237"/>
      <c r="Q1778" s="237"/>
      <c r="R1778" s="237"/>
      <c r="S1778" s="237"/>
      <c r="T1778" s="238"/>
      <c r="U1778" s="13"/>
      <c r="V1778" s="13"/>
      <c r="W1778" s="13"/>
      <c r="X1778" s="13"/>
      <c r="Y1778" s="13"/>
      <c r="Z1778" s="13"/>
      <c r="AA1778" s="13"/>
      <c r="AB1778" s="13"/>
      <c r="AC1778" s="13"/>
      <c r="AD1778" s="13"/>
      <c r="AE1778" s="13"/>
      <c r="AT1778" s="239" t="s">
        <v>151</v>
      </c>
      <c r="AU1778" s="239" t="s">
        <v>149</v>
      </c>
      <c r="AV1778" s="13" t="s">
        <v>81</v>
      </c>
      <c r="AW1778" s="13" t="s">
        <v>30</v>
      </c>
      <c r="AX1778" s="13" t="s">
        <v>73</v>
      </c>
      <c r="AY1778" s="239" t="s">
        <v>141</v>
      </c>
    </row>
    <row r="1779" s="14" customFormat="1">
      <c r="A1779" s="14"/>
      <c r="B1779" s="240"/>
      <c r="C1779" s="241"/>
      <c r="D1779" s="231" t="s">
        <v>151</v>
      </c>
      <c r="E1779" s="242" t="s">
        <v>1</v>
      </c>
      <c r="F1779" s="243" t="s">
        <v>1039</v>
      </c>
      <c r="G1779" s="241"/>
      <c r="H1779" s="244">
        <v>5.25</v>
      </c>
      <c r="I1779" s="245"/>
      <c r="J1779" s="241"/>
      <c r="K1779" s="241"/>
      <c r="L1779" s="246"/>
      <c r="M1779" s="247"/>
      <c r="N1779" s="248"/>
      <c r="O1779" s="248"/>
      <c r="P1779" s="248"/>
      <c r="Q1779" s="248"/>
      <c r="R1779" s="248"/>
      <c r="S1779" s="248"/>
      <c r="T1779" s="249"/>
      <c r="U1779" s="14"/>
      <c r="V1779" s="14"/>
      <c r="W1779" s="14"/>
      <c r="X1779" s="14"/>
      <c r="Y1779" s="14"/>
      <c r="Z1779" s="14"/>
      <c r="AA1779" s="14"/>
      <c r="AB1779" s="14"/>
      <c r="AC1779" s="14"/>
      <c r="AD1779" s="14"/>
      <c r="AE1779" s="14"/>
      <c r="AT1779" s="250" t="s">
        <v>151</v>
      </c>
      <c r="AU1779" s="250" t="s">
        <v>149</v>
      </c>
      <c r="AV1779" s="14" t="s">
        <v>149</v>
      </c>
      <c r="AW1779" s="14" t="s">
        <v>30</v>
      </c>
      <c r="AX1779" s="14" t="s">
        <v>73</v>
      </c>
      <c r="AY1779" s="250" t="s">
        <v>141</v>
      </c>
    </row>
    <row r="1780" s="13" customFormat="1">
      <c r="A1780" s="13"/>
      <c r="B1780" s="229"/>
      <c r="C1780" s="230"/>
      <c r="D1780" s="231" t="s">
        <v>151</v>
      </c>
      <c r="E1780" s="232" t="s">
        <v>1</v>
      </c>
      <c r="F1780" s="233" t="s">
        <v>235</v>
      </c>
      <c r="G1780" s="230"/>
      <c r="H1780" s="232" t="s">
        <v>1</v>
      </c>
      <c r="I1780" s="234"/>
      <c r="J1780" s="230"/>
      <c r="K1780" s="230"/>
      <c r="L1780" s="235"/>
      <c r="M1780" s="236"/>
      <c r="N1780" s="237"/>
      <c r="O1780" s="237"/>
      <c r="P1780" s="237"/>
      <c r="Q1780" s="237"/>
      <c r="R1780" s="237"/>
      <c r="S1780" s="237"/>
      <c r="T1780" s="238"/>
      <c r="U1780" s="13"/>
      <c r="V1780" s="13"/>
      <c r="W1780" s="13"/>
      <c r="X1780" s="13"/>
      <c r="Y1780" s="13"/>
      <c r="Z1780" s="13"/>
      <c r="AA1780" s="13"/>
      <c r="AB1780" s="13"/>
      <c r="AC1780" s="13"/>
      <c r="AD1780" s="13"/>
      <c r="AE1780" s="13"/>
      <c r="AT1780" s="239" t="s">
        <v>151</v>
      </c>
      <c r="AU1780" s="239" t="s">
        <v>149</v>
      </c>
      <c r="AV1780" s="13" t="s">
        <v>81</v>
      </c>
      <c r="AW1780" s="13" t="s">
        <v>30</v>
      </c>
      <c r="AX1780" s="13" t="s">
        <v>73</v>
      </c>
      <c r="AY1780" s="239" t="s">
        <v>141</v>
      </c>
    </row>
    <row r="1781" s="14" customFormat="1">
      <c r="A1781" s="14"/>
      <c r="B1781" s="240"/>
      <c r="C1781" s="241"/>
      <c r="D1781" s="231" t="s">
        <v>151</v>
      </c>
      <c r="E1781" s="242" t="s">
        <v>1</v>
      </c>
      <c r="F1781" s="243" t="s">
        <v>2067</v>
      </c>
      <c r="G1781" s="241"/>
      <c r="H1781" s="244">
        <v>3.1499999999999999</v>
      </c>
      <c r="I1781" s="245"/>
      <c r="J1781" s="241"/>
      <c r="K1781" s="241"/>
      <c r="L1781" s="246"/>
      <c r="M1781" s="247"/>
      <c r="N1781" s="248"/>
      <c r="O1781" s="248"/>
      <c r="P1781" s="248"/>
      <c r="Q1781" s="248"/>
      <c r="R1781" s="248"/>
      <c r="S1781" s="248"/>
      <c r="T1781" s="249"/>
      <c r="U1781" s="14"/>
      <c r="V1781" s="14"/>
      <c r="W1781" s="14"/>
      <c r="X1781" s="14"/>
      <c r="Y1781" s="14"/>
      <c r="Z1781" s="14"/>
      <c r="AA1781" s="14"/>
      <c r="AB1781" s="14"/>
      <c r="AC1781" s="14"/>
      <c r="AD1781" s="14"/>
      <c r="AE1781" s="14"/>
      <c r="AT1781" s="250" t="s">
        <v>151</v>
      </c>
      <c r="AU1781" s="250" t="s">
        <v>149</v>
      </c>
      <c r="AV1781" s="14" t="s">
        <v>149</v>
      </c>
      <c r="AW1781" s="14" t="s">
        <v>30</v>
      </c>
      <c r="AX1781" s="14" t="s">
        <v>73</v>
      </c>
      <c r="AY1781" s="250" t="s">
        <v>141</v>
      </c>
    </row>
    <row r="1782" s="13" customFormat="1">
      <c r="A1782" s="13"/>
      <c r="B1782" s="229"/>
      <c r="C1782" s="230"/>
      <c r="D1782" s="231" t="s">
        <v>151</v>
      </c>
      <c r="E1782" s="232" t="s">
        <v>1</v>
      </c>
      <c r="F1782" s="233" t="s">
        <v>231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151</v>
      </c>
      <c r="AU1782" s="239" t="s">
        <v>149</v>
      </c>
      <c r="AV1782" s="13" t="s">
        <v>81</v>
      </c>
      <c r="AW1782" s="13" t="s">
        <v>30</v>
      </c>
      <c r="AX1782" s="13" t="s">
        <v>73</v>
      </c>
      <c r="AY1782" s="239" t="s">
        <v>141</v>
      </c>
    </row>
    <row r="1783" s="14" customFormat="1">
      <c r="A1783" s="14"/>
      <c r="B1783" s="240"/>
      <c r="C1783" s="241"/>
      <c r="D1783" s="231" t="s">
        <v>151</v>
      </c>
      <c r="E1783" s="242" t="s">
        <v>1</v>
      </c>
      <c r="F1783" s="243" t="s">
        <v>2068</v>
      </c>
      <c r="G1783" s="241"/>
      <c r="H1783" s="244">
        <v>4.5499999999999998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151</v>
      </c>
      <c r="AU1783" s="250" t="s">
        <v>149</v>
      </c>
      <c r="AV1783" s="14" t="s">
        <v>149</v>
      </c>
      <c r="AW1783" s="14" t="s">
        <v>30</v>
      </c>
      <c r="AX1783" s="14" t="s">
        <v>73</v>
      </c>
      <c r="AY1783" s="250" t="s">
        <v>141</v>
      </c>
    </row>
    <row r="1784" s="15" customFormat="1">
      <c r="A1784" s="15"/>
      <c r="B1784" s="262"/>
      <c r="C1784" s="263"/>
      <c r="D1784" s="231" t="s">
        <v>151</v>
      </c>
      <c r="E1784" s="264" t="s">
        <v>1</v>
      </c>
      <c r="F1784" s="265" t="s">
        <v>173</v>
      </c>
      <c r="G1784" s="263"/>
      <c r="H1784" s="266">
        <v>12.949999999999999</v>
      </c>
      <c r="I1784" s="267"/>
      <c r="J1784" s="263"/>
      <c r="K1784" s="263"/>
      <c r="L1784" s="268"/>
      <c r="M1784" s="269"/>
      <c r="N1784" s="270"/>
      <c r="O1784" s="270"/>
      <c r="P1784" s="270"/>
      <c r="Q1784" s="270"/>
      <c r="R1784" s="270"/>
      <c r="S1784" s="270"/>
      <c r="T1784" s="271"/>
      <c r="U1784" s="15"/>
      <c r="V1784" s="15"/>
      <c r="W1784" s="15"/>
      <c r="X1784" s="15"/>
      <c r="Y1784" s="15"/>
      <c r="Z1784" s="15"/>
      <c r="AA1784" s="15"/>
      <c r="AB1784" s="15"/>
      <c r="AC1784" s="15"/>
      <c r="AD1784" s="15"/>
      <c r="AE1784" s="15"/>
      <c r="AT1784" s="272" t="s">
        <v>151</v>
      </c>
      <c r="AU1784" s="272" t="s">
        <v>149</v>
      </c>
      <c r="AV1784" s="15" t="s">
        <v>148</v>
      </c>
      <c r="AW1784" s="15" t="s">
        <v>30</v>
      </c>
      <c r="AX1784" s="15" t="s">
        <v>81</v>
      </c>
      <c r="AY1784" s="272" t="s">
        <v>141</v>
      </c>
    </row>
    <row r="1785" s="2" customFormat="1" ht="24.15" customHeight="1">
      <c r="A1785" s="38"/>
      <c r="B1785" s="39"/>
      <c r="C1785" s="215" t="s">
        <v>2094</v>
      </c>
      <c r="D1785" s="215" t="s">
        <v>144</v>
      </c>
      <c r="E1785" s="216" t="s">
        <v>2095</v>
      </c>
      <c r="F1785" s="217" t="s">
        <v>2096</v>
      </c>
      <c r="G1785" s="218" t="s">
        <v>177</v>
      </c>
      <c r="H1785" s="219">
        <v>20</v>
      </c>
      <c r="I1785" s="220"/>
      <c r="J1785" s="221">
        <f>ROUND(I1785*H1785,2)</f>
        <v>0</v>
      </c>
      <c r="K1785" s="222"/>
      <c r="L1785" s="44"/>
      <c r="M1785" s="223" t="s">
        <v>1</v>
      </c>
      <c r="N1785" s="224" t="s">
        <v>39</v>
      </c>
      <c r="O1785" s="91"/>
      <c r="P1785" s="225">
        <f>O1785*H1785</f>
        <v>0</v>
      </c>
      <c r="Q1785" s="225">
        <v>2.0000000000000002E-05</v>
      </c>
      <c r="R1785" s="225">
        <f>Q1785*H1785</f>
        <v>0.00040000000000000002</v>
      </c>
      <c r="S1785" s="225">
        <v>0</v>
      </c>
      <c r="T1785" s="226">
        <f>S1785*H1785</f>
        <v>0</v>
      </c>
      <c r="U1785" s="38"/>
      <c r="V1785" s="38"/>
      <c r="W1785" s="38"/>
      <c r="X1785" s="38"/>
      <c r="Y1785" s="38"/>
      <c r="Z1785" s="38"/>
      <c r="AA1785" s="38"/>
      <c r="AB1785" s="38"/>
      <c r="AC1785" s="38"/>
      <c r="AD1785" s="38"/>
      <c r="AE1785" s="38"/>
      <c r="AR1785" s="227" t="s">
        <v>265</v>
      </c>
      <c r="AT1785" s="227" t="s">
        <v>144</v>
      </c>
      <c r="AU1785" s="227" t="s">
        <v>149</v>
      </c>
      <c r="AY1785" s="17" t="s">
        <v>141</v>
      </c>
      <c r="BE1785" s="228">
        <f>IF(N1785="základní",J1785,0)</f>
        <v>0</v>
      </c>
      <c r="BF1785" s="228">
        <f>IF(N1785="snížená",J1785,0)</f>
        <v>0</v>
      </c>
      <c r="BG1785" s="228">
        <f>IF(N1785="zákl. přenesená",J1785,0)</f>
        <v>0</v>
      </c>
      <c r="BH1785" s="228">
        <f>IF(N1785="sníž. přenesená",J1785,0)</f>
        <v>0</v>
      </c>
      <c r="BI1785" s="228">
        <f>IF(N1785="nulová",J1785,0)</f>
        <v>0</v>
      </c>
      <c r="BJ1785" s="17" t="s">
        <v>149</v>
      </c>
      <c r="BK1785" s="228">
        <f>ROUND(I1785*H1785,2)</f>
        <v>0</v>
      </c>
      <c r="BL1785" s="17" t="s">
        <v>265</v>
      </c>
      <c r="BM1785" s="227" t="s">
        <v>2097</v>
      </c>
    </row>
    <row r="1786" s="13" customFormat="1">
      <c r="A1786" s="13"/>
      <c r="B1786" s="229"/>
      <c r="C1786" s="230"/>
      <c r="D1786" s="231" t="s">
        <v>151</v>
      </c>
      <c r="E1786" s="232" t="s">
        <v>1</v>
      </c>
      <c r="F1786" s="233" t="s">
        <v>2077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151</v>
      </c>
      <c r="AU1786" s="239" t="s">
        <v>149</v>
      </c>
      <c r="AV1786" s="13" t="s">
        <v>81</v>
      </c>
      <c r="AW1786" s="13" t="s">
        <v>30</v>
      </c>
      <c r="AX1786" s="13" t="s">
        <v>73</v>
      </c>
      <c r="AY1786" s="239" t="s">
        <v>141</v>
      </c>
    </row>
    <row r="1787" s="14" customFormat="1">
      <c r="A1787" s="14"/>
      <c r="B1787" s="240"/>
      <c r="C1787" s="241"/>
      <c r="D1787" s="231" t="s">
        <v>151</v>
      </c>
      <c r="E1787" s="242" t="s">
        <v>1</v>
      </c>
      <c r="F1787" s="243" t="s">
        <v>288</v>
      </c>
      <c r="G1787" s="241"/>
      <c r="H1787" s="244">
        <v>20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151</v>
      </c>
      <c r="AU1787" s="250" t="s">
        <v>149</v>
      </c>
      <c r="AV1787" s="14" t="s">
        <v>149</v>
      </c>
      <c r="AW1787" s="14" t="s">
        <v>30</v>
      </c>
      <c r="AX1787" s="14" t="s">
        <v>73</v>
      </c>
      <c r="AY1787" s="250" t="s">
        <v>141</v>
      </c>
    </row>
    <row r="1788" s="15" customFormat="1">
      <c r="A1788" s="15"/>
      <c r="B1788" s="262"/>
      <c r="C1788" s="263"/>
      <c r="D1788" s="231" t="s">
        <v>151</v>
      </c>
      <c r="E1788" s="264" t="s">
        <v>1</v>
      </c>
      <c r="F1788" s="265" t="s">
        <v>173</v>
      </c>
      <c r="G1788" s="263"/>
      <c r="H1788" s="266">
        <v>20</v>
      </c>
      <c r="I1788" s="267"/>
      <c r="J1788" s="263"/>
      <c r="K1788" s="263"/>
      <c r="L1788" s="268"/>
      <c r="M1788" s="269"/>
      <c r="N1788" s="270"/>
      <c r="O1788" s="270"/>
      <c r="P1788" s="270"/>
      <c r="Q1788" s="270"/>
      <c r="R1788" s="270"/>
      <c r="S1788" s="270"/>
      <c r="T1788" s="271"/>
      <c r="U1788" s="15"/>
      <c r="V1788" s="15"/>
      <c r="W1788" s="15"/>
      <c r="X1788" s="15"/>
      <c r="Y1788" s="15"/>
      <c r="Z1788" s="15"/>
      <c r="AA1788" s="15"/>
      <c r="AB1788" s="15"/>
      <c r="AC1788" s="15"/>
      <c r="AD1788" s="15"/>
      <c r="AE1788" s="15"/>
      <c r="AT1788" s="272" t="s">
        <v>151</v>
      </c>
      <c r="AU1788" s="272" t="s">
        <v>149</v>
      </c>
      <c r="AV1788" s="15" t="s">
        <v>148</v>
      </c>
      <c r="AW1788" s="15" t="s">
        <v>30</v>
      </c>
      <c r="AX1788" s="15" t="s">
        <v>81</v>
      </c>
      <c r="AY1788" s="272" t="s">
        <v>141</v>
      </c>
    </row>
    <row r="1789" s="2" customFormat="1" ht="24.15" customHeight="1">
      <c r="A1789" s="38"/>
      <c r="B1789" s="39"/>
      <c r="C1789" s="215" t="s">
        <v>2098</v>
      </c>
      <c r="D1789" s="215" t="s">
        <v>144</v>
      </c>
      <c r="E1789" s="216" t="s">
        <v>2099</v>
      </c>
      <c r="F1789" s="217" t="s">
        <v>2100</v>
      </c>
      <c r="G1789" s="218" t="s">
        <v>168</v>
      </c>
      <c r="H1789" s="219">
        <v>12.949999999999999</v>
      </c>
      <c r="I1789" s="220"/>
      <c r="J1789" s="221">
        <f>ROUND(I1789*H1789,2)</f>
        <v>0</v>
      </c>
      <c r="K1789" s="222"/>
      <c r="L1789" s="44"/>
      <c r="M1789" s="223" t="s">
        <v>1</v>
      </c>
      <c r="N1789" s="224" t="s">
        <v>39</v>
      </c>
      <c r="O1789" s="91"/>
      <c r="P1789" s="225">
        <f>O1789*H1789</f>
        <v>0</v>
      </c>
      <c r="Q1789" s="225">
        <v>4.0000000000000003E-05</v>
      </c>
      <c r="R1789" s="225">
        <f>Q1789*H1789</f>
        <v>0.00051800000000000001</v>
      </c>
      <c r="S1789" s="225">
        <v>0</v>
      </c>
      <c r="T1789" s="226">
        <f>S1789*H1789</f>
        <v>0</v>
      </c>
      <c r="U1789" s="38"/>
      <c r="V1789" s="38"/>
      <c r="W1789" s="38"/>
      <c r="X1789" s="38"/>
      <c r="Y1789" s="38"/>
      <c r="Z1789" s="38"/>
      <c r="AA1789" s="38"/>
      <c r="AB1789" s="38"/>
      <c r="AC1789" s="38"/>
      <c r="AD1789" s="38"/>
      <c r="AE1789" s="38"/>
      <c r="AR1789" s="227" t="s">
        <v>265</v>
      </c>
      <c r="AT1789" s="227" t="s">
        <v>144</v>
      </c>
      <c r="AU1789" s="227" t="s">
        <v>149</v>
      </c>
      <c r="AY1789" s="17" t="s">
        <v>141</v>
      </c>
      <c r="BE1789" s="228">
        <f>IF(N1789="základní",J1789,0)</f>
        <v>0</v>
      </c>
      <c r="BF1789" s="228">
        <f>IF(N1789="snížená",J1789,0)</f>
        <v>0</v>
      </c>
      <c r="BG1789" s="228">
        <f>IF(N1789="zákl. přenesená",J1789,0)</f>
        <v>0</v>
      </c>
      <c r="BH1789" s="228">
        <f>IF(N1789="sníž. přenesená",J1789,0)</f>
        <v>0</v>
      </c>
      <c r="BI1789" s="228">
        <f>IF(N1789="nulová",J1789,0)</f>
        <v>0</v>
      </c>
      <c r="BJ1789" s="17" t="s">
        <v>149</v>
      </c>
      <c r="BK1789" s="228">
        <f>ROUND(I1789*H1789,2)</f>
        <v>0</v>
      </c>
      <c r="BL1789" s="17" t="s">
        <v>265</v>
      </c>
      <c r="BM1789" s="227" t="s">
        <v>2101</v>
      </c>
    </row>
    <row r="1790" s="13" customFormat="1">
      <c r="A1790" s="13"/>
      <c r="B1790" s="229"/>
      <c r="C1790" s="230"/>
      <c r="D1790" s="231" t="s">
        <v>151</v>
      </c>
      <c r="E1790" s="232" t="s">
        <v>1</v>
      </c>
      <c r="F1790" s="233" t="s">
        <v>1216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151</v>
      </c>
      <c r="AU1790" s="239" t="s">
        <v>149</v>
      </c>
      <c r="AV1790" s="13" t="s">
        <v>81</v>
      </c>
      <c r="AW1790" s="13" t="s">
        <v>30</v>
      </c>
      <c r="AX1790" s="13" t="s">
        <v>73</v>
      </c>
      <c r="AY1790" s="239" t="s">
        <v>141</v>
      </c>
    </row>
    <row r="1791" s="14" customFormat="1">
      <c r="A1791" s="14"/>
      <c r="B1791" s="240"/>
      <c r="C1791" s="241"/>
      <c r="D1791" s="231" t="s">
        <v>151</v>
      </c>
      <c r="E1791" s="242" t="s">
        <v>1</v>
      </c>
      <c r="F1791" s="243" t="s">
        <v>1039</v>
      </c>
      <c r="G1791" s="241"/>
      <c r="H1791" s="244">
        <v>5.25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151</v>
      </c>
      <c r="AU1791" s="250" t="s">
        <v>149</v>
      </c>
      <c r="AV1791" s="14" t="s">
        <v>149</v>
      </c>
      <c r="AW1791" s="14" t="s">
        <v>30</v>
      </c>
      <c r="AX1791" s="14" t="s">
        <v>73</v>
      </c>
      <c r="AY1791" s="250" t="s">
        <v>141</v>
      </c>
    </row>
    <row r="1792" s="13" customFormat="1">
      <c r="A1792" s="13"/>
      <c r="B1792" s="229"/>
      <c r="C1792" s="230"/>
      <c r="D1792" s="231" t="s">
        <v>151</v>
      </c>
      <c r="E1792" s="232" t="s">
        <v>1</v>
      </c>
      <c r="F1792" s="233" t="s">
        <v>235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151</v>
      </c>
      <c r="AU1792" s="239" t="s">
        <v>149</v>
      </c>
      <c r="AV1792" s="13" t="s">
        <v>81</v>
      </c>
      <c r="AW1792" s="13" t="s">
        <v>30</v>
      </c>
      <c r="AX1792" s="13" t="s">
        <v>73</v>
      </c>
      <c r="AY1792" s="239" t="s">
        <v>141</v>
      </c>
    </row>
    <row r="1793" s="14" customFormat="1">
      <c r="A1793" s="14"/>
      <c r="B1793" s="240"/>
      <c r="C1793" s="241"/>
      <c r="D1793" s="231" t="s">
        <v>151</v>
      </c>
      <c r="E1793" s="242" t="s">
        <v>1</v>
      </c>
      <c r="F1793" s="243" t="s">
        <v>2067</v>
      </c>
      <c r="G1793" s="241"/>
      <c r="H1793" s="244">
        <v>3.1499999999999999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151</v>
      </c>
      <c r="AU1793" s="250" t="s">
        <v>149</v>
      </c>
      <c r="AV1793" s="14" t="s">
        <v>149</v>
      </c>
      <c r="AW1793" s="14" t="s">
        <v>30</v>
      </c>
      <c r="AX1793" s="14" t="s">
        <v>73</v>
      </c>
      <c r="AY1793" s="250" t="s">
        <v>141</v>
      </c>
    </row>
    <row r="1794" s="13" customFormat="1">
      <c r="A1794" s="13"/>
      <c r="B1794" s="229"/>
      <c r="C1794" s="230"/>
      <c r="D1794" s="231" t="s">
        <v>151</v>
      </c>
      <c r="E1794" s="232" t="s">
        <v>1</v>
      </c>
      <c r="F1794" s="233" t="s">
        <v>231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151</v>
      </c>
      <c r="AU1794" s="239" t="s">
        <v>149</v>
      </c>
      <c r="AV1794" s="13" t="s">
        <v>81</v>
      </c>
      <c r="AW1794" s="13" t="s">
        <v>30</v>
      </c>
      <c r="AX1794" s="13" t="s">
        <v>73</v>
      </c>
      <c r="AY1794" s="239" t="s">
        <v>141</v>
      </c>
    </row>
    <row r="1795" s="14" customFormat="1">
      <c r="A1795" s="14"/>
      <c r="B1795" s="240"/>
      <c r="C1795" s="241"/>
      <c r="D1795" s="231" t="s">
        <v>151</v>
      </c>
      <c r="E1795" s="242" t="s">
        <v>1</v>
      </c>
      <c r="F1795" s="243" t="s">
        <v>2068</v>
      </c>
      <c r="G1795" s="241"/>
      <c r="H1795" s="244">
        <v>4.5499999999999998</v>
      </c>
      <c r="I1795" s="245"/>
      <c r="J1795" s="241"/>
      <c r="K1795" s="241"/>
      <c r="L1795" s="246"/>
      <c r="M1795" s="247"/>
      <c r="N1795" s="248"/>
      <c r="O1795" s="248"/>
      <c r="P1795" s="248"/>
      <c r="Q1795" s="248"/>
      <c r="R1795" s="248"/>
      <c r="S1795" s="248"/>
      <c r="T1795" s="249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50" t="s">
        <v>151</v>
      </c>
      <c r="AU1795" s="250" t="s">
        <v>149</v>
      </c>
      <c r="AV1795" s="14" t="s">
        <v>149</v>
      </c>
      <c r="AW1795" s="14" t="s">
        <v>30</v>
      </c>
      <c r="AX1795" s="14" t="s">
        <v>73</v>
      </c>
      <c r="AY1795" s="250" t="s">
        <v>141</v>
      </c>
    </row>
    <row r="1796" s="15" customFormat="1">
      <c r="A1796" s="15"/>
      <c r="B1796" s="262"/>
      <c r="C1796" s="263"/>
      <c r="D1796" s="231" t="s">
        <v>151</v>
      </c>
      <c r="E1796" s="264" t="s">
        <v>1</v>
      </c>
      <c r="F1796" s="265" t="s">
        <v>173</v>
      </c>
      <c r="G1796" s="263"/>
      <c r="H1796" s="266">
        <v>12.949999999999999</v>
      </c>
      <c r="I1796" s="267"/>
      <c r="J1796" s="263"/>
      <c r="K1796" s="263"/>
      <c r="L1796" s="268"/>
      <c r="M1796" s="269"/>
      <c r="N1796" s="270"/>
      <c r="O1796" s="270"/>
      <c r="P1796" s="270"/>
      <c r="Q1796" s="270"/>
      <c r="R1796" s="270"/>
      <c r="S1796" s="270"/>
      <c r="T1796" s="271"/>
      <c r="U1796" s="15"/>
      <c r="V1796" s="15"/>
      <c r="W1796" s="15"/>
      <c r="X1796" s="15"/>
      <c r="Y1796" s="15"/>
      <c r="Z1796" s="15"/>
      <c r="AA1796" s="15"/>
      <c r="AB1796" s="15"/>
      <c r="AC1796" s="15"/>
      <c r="AD1796" s="15"/>
      <c r="AE1796" s="15"/>
      <c r="AT1796" s="272" t="s">
        <v>151</v>
      </c>
      <c r="AU1796" s="272" t="s">
        <v>149</v>
      </c>
      <c r="AV1796" s="15" t="s">
        <v>148</v>
      </c>
      <c r="AW1796" s="15" t="s">
        <v>30</v>
      </c>
      <c r="AX1796" s="15" t="s">
        <v>81</v>
      </c>
      <c r="AY1796" s="272" t="s">
        <v>141</v>
      </c>
    </row>
    <row r="1797" s="12" customFormat="1" ht="22.8" customHeight="1">
      <c r="A1797" s="12"/>
      <c r="B1797" s="199"/>
      <c r="C1797" s="200"/>
      <c r="D1797" s="201" t="s">
        <v>72</v>
      </c>
      <c r="E1797" s="213" t="s">
        <v>2102</v>
      </c>
      <c r="F1797" s="213" t="s">
        <v>2103</v>
      </c>
      <c r="G1797" s="200"/>
      <c r="H1797" s="200"/>
      <c r="I1797" s="203"/>
      <c r="J1797" s="214">
        <f>BK1797</f>
        <v>0</v>
      </c>
      <c r="K1797" s="200"/>
      <c r="L1797" s="205"/>
      <c r="M1797" s="206"/>
      <c r="N1797" s="207"/>
      <c r="O1797" s="207"/>
      <c r="P1797" s="208">
        <f>SUM(P1798:P2038)</f>
        <v>0</v>
      </c>
      <c r="Q1797" s="207"/>
      <c r="R1797" s="208">
        <f>SUM(R1798:R2038)</f>
        <v>0.38223182</v>
      </c>
      <c r="S1797" s="207"/>
      <c r="T1797" s="209">
        <f>SUM(T1798:T2038)</f>
        <v>0.11997351999999999</v>
      </c>
      <c r="U1797" s="12"/>
      <c r="V1797" s="12"/>
      <c r="W1797" s="12"/>
      <c r="X1797" s="12"/>
      <c r="Y1797" s="12"/>
      <c r="Z1797" s="12"/>
      <c r="AA1797" s="12"/>
      <c r="AB1797" s="12"/>
      <c r="AC1797" s="12"/>
      <c r="AD1797" s="12"/>
      <c r="AE1797" s="12"/>
      <c r="AR1797" s="210" t="s">
        <v>149</v>
      </c>
      <c r="AT1797" s="211" t="s">
        <v>72</v>
      </c>
      <c r="AU1797" s="211" t="s">
        <v>81</v>
      </c>
      <c r="AY1797" s="210" t="s">
        <v>141</v>
      </c>
      <c r="BK1797" s="212">
        <f>SUM(BK1798:BK2038)</f>
        <v>0</v>
      </c>
    </row>
    <row r="1798" s="2" customFormat="1" ht="24.15" customHeight="1">
      <c r="A1798" s="38"/>
      <c r="B1798" s="39"/>
      <c r="C1798" s="215" t="s">
        <v>2104</v>
      </c>
      <c r="D1798" s="215" t="s">
        <v>144</v>
      </c>
      <c r="E1798" s="216" t="s">
        <v>2105</v>
      </c>
      <c r="F1798" s="217" t="s">
        <v>2106</v>
      </c>
      <c r="G1798" s="218" t="s">
        <v>168</v>
      </c>
      <c r="H1798" s="219">
        <v>255.148</v>
      </c>
      <c r="I1798" s="220"/>
      <c r="J1798" s="221">
        <f>ROUND(I1798*H1798,2)</f>
        <v>0</v>
      </c>
      <c r="K1798" s="222"/>
      <c r="L1798" s="44"/>
      <c r="M1798" s="223" t="s">
        <v>1</v>
      </c>
      <c r="N1798" s="224" t="s">
        <v>39</v>
      </c>
      <c r="O1798" s="91"/>
      <c r="P1798" s="225">
        <f>O1798*H1798</f>
        <v>0</v>
      </c>
      <c r="Q1798" s="225">
        <v>0</v>
      </c>
      <c r="R1798" s="225">
        <f>Q1798*H1798</f>
        <v>0</v>
      </c>
      <c r="S1798" s="225">
        <v>0</v>
      </c>
      <c r="T1798" s="226">
        <f>S1798*H1798</f>
        <v>0</v>
      </c>
      <c r="U1798" s="38"/>
      <c r="V1798" s="38"/>
      <c r="W1798" s="38"/>
      <c r="X1798" s="38"/>
      <c r="Y1798" s="38"/>
      <c r="Z1798" s="38"/>
      <c r="AA1798" s="38"/>
      <c r="AB1798" s="38"/>
      <c r="AC1798" s="38"/>
      <c r="AD1798" s="38"/>
      <c r="AE1798" s="38"/>
      <c r="AR1798" s="227" t="s">
        <v>265</v>
      </c>
      <c r="AT1798" s="227" t="s">
        <v>144</v>
      </c>
      <c r="AU1798" s="227" t="s">
        <v>149</v>
      </c>
      <c r="AY1798" s="17" t="s">
        <v>141</v>
      </c>
      <c r="BE1798" s="228">
        <f>IF(N1798="základní",J1798,0)</f>
        <v>0</v>
      </c>
      <c r="BF1798" s="228">
        <f>IF(N1798="snížená",J1798,0)</f>
        <v>0</v>
      </c>
      <c r="BG1798" s="228">
        <f>IF(N1798="zákl. přenesená",J1798,0)</f>
        <v>0</v>
      </c>
      <c r="BH1798" s="228">
        <f>IF(N1798="sníž. přenesená",J1798,0)</f>
        <v>0</v>
      </c>
      <c r="BI1798" s="228">
        <f>IF(N1798="nulová",J1798,0)</f>
        <v>0</v>
      </c>
      <c r="BJ1798" s="17" t="s">
        <v>149</v>
      </c>
      <c r="BK1798" s="228">
        <f>ROUND(I1798*H1798,2)</f>
        <v>0</v>
      </c>
      <c r="BL1798" s="17" t="s">
        <v>265</v>
      </c>
      <c r="BM1798" s="227" t="s">
        <v>2107</v>
      </c>
    </row>
    <row r="1799" s="13" customFormat="1">
      <c r="A1799" s="13"/>
      <c r="B1799" s="229"/>
      <c r="C1799" s="230"/>
      <c r="D1799" s="231" t="s">
        <v>151</v>
      </c>
      <c r="E1799" s="232" t="s">
        <v>1</v>
      </c>
      <c r="F1799" s="233" t="s">
        <v>2108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151</v>
      </c>
      <c r="AU1799" s="239" t="s">
        <v>149</v>
      </c>
      <c r="AV1799" s="13" t="s">
        <v>81</v>
      </c>
      <c r="AW1799" s="13" t="s">
        <v>30</v>
      </c>
      <c r="AX1799" s="13" t="s">
        <v>73</v>
      </c>
      <c r="AY1799" s="239" t="s">
        <v>141</v>
      </c>
    </row>
    <row r="1800" s="13" customFormat="1">
      <c r="A1800" s="13"/>
      <c r="B1800" s="229"/>
      <c r="C1800" s="230"/>
      <c r="D1800" s="231" t="s">
        <v>151</v>
      </c>
      <c r="E1800" s="232" t="s">
        <v>1</v>
      </c>
      <c r="F1800" s="233" t="s">
        <v>190</v>
      </c>
      <c r="G1800" s="230"/>
      <c r="H1800" s="232" t="s">
        <v>1</v>
      </c>
      <c r="I1800" s="234"/>
      <c r="J1800" s="230"/>
      <c r="K1800" s="230"/>
      <c r="L1800" s="235"/>
      <c r="M1800" s="236"/>
      <c r="N1800" s="237"/>
      <c r="O1800" s="237"/>
      <c r="P1800" s="237"/>
      <c r="Q1800" s="237"/>
      <c r="R1800" s="237"/>
      <c r="S1800" s="237"/>
      <c r="T1800" s="238"/>
      <c r="U1800" s="13"/>
      <c r="V1800" s="13"/>
      <c r="W1800" s="13"/>
      <c r="X1800" s="13"/>
      <c r="Y1800" s="13"/>
      <c r="Z1800" s="13"/>
      <c r="AA1800" s="13"/>
      <c r="AB1800" s="13"/>
      <c r="AC1800" s="13"/>
      <c r="AD1800" s="13"/>
      <c r="AE1800" s="13"/>
      <c r="AT1800" s="239" t="s">
        <v>151</v>
      </c>
      <c r="AU1800" s="239" t="s">
        <v>149</v>
      </c>
      <c r="AV1800" s="13" t="s">
        <v>81</v>
      </c>
      <c r="AW1800" s="13" t="s">
        <v>30</v>
      </c>
      <c r="AX1800" s="13" t="s">
        <v>73</v>
      </c>
      <c r="AY1800" s="239" t="s">
        <v>141</v>
      </c>
    </row>
    <row r="1801" s="14" customFormat="1">
      <c r="A1801" s="14"/>
      <c r="B1801" s="240"/>
      <c r="C1801" s="241"/>
      <c r="D1801" s="231" t="s">
        <v>151</v>
      </c>
      <c r="E1801" s="242" t="s">
        <v>1</v>
      </c>
      <c r="F1801" s="243" t="s">
        <v>191</v>
      </c>
      <c r="G1801" s="241"/>
      <c r="H1801" s="244">
        <v>8.5990000000000002</v>
      </c>
      <c r="I1801" s="245"/>
      <c r="J1801" s="241"/>
      <c r="K1801" s="241"/>
      <c r="L1801" s="246"/>
      <c r="M1801" s="247"/>
      <c r="N1801" s="248"/>
      <c r="O1801" s="248"/>
      <c r="P1801" s="248"/>
      <c r="Q1801" s="248"/>
      <c r="R1801" s="248"/>
      <c r="S1801" s="248"/>
      <c r="T1801" s="249"/>
      <c r="U1801" s="14"/>
      <c r="V1801" s="14"/>
      <c r="W1801" s="14"/>
      <c r="X1801" s="14"/>
      <c r="Y1801" s="14"/>
      <c r="Z1801" s="14"/>
      <c r="AA1801" s="14"/>
      <c r="AB1801" s="14"/>
      <c r="AC1801" s="14"/>
      <c r="AD1801" s="14"/>
      <c r="AE1801" s="14"/>
      <c r="AT1801" s="250" t="s">
        <v>151</v>
      </c>
      <c r="AU1801" s="250" t="s">
        <v>149</v>
      </c>
      <c r="AV1801" s="14" t="s">
        <v>149</v>
      </c>
      <c r="AW1801" s="14" t="s">
        <v>30</v>
      </c>
      <c r="AX1801" s="14" t="s">
        <v>73</v>
      </c>
      <c r="AY1801" s="250" t="s">
        <v>141</v>
      </c>
    </row>
    <row r="1802" s="13" customFormat="1">
      <c r="A1802" s="13"/>
      <c r="B1802" s="229"/>
      <c r="C1802" s="230"/>
      <c r="D1802" s="231" t="s">
        <v>151</v>
      </c>
      <c r="E1802" s="232" t="s">
        <v>1</v>
      </c>
      <c r="F1802" s="233" t="s">
        <v>192</v>
      </c>
      <c r="G1802" s="230"/>
      <c r="H1802" s="232" t="s">
        <v>1</v>
      </c>
      <c r="I1802" s="234"/>
      <c r="J1802" s="230"/>
      <c r="K1802" s="230"/>
      <c r="L1802" s="235"/>
      <c r="M1802" s="236"/>
      <c r="N1802" s="237"/>
      <c r="O1802" s="237"/>
      <c r="P1802" s="237"/>
      <c r="Q1802" s="237"/>
      <c r="R1802" s="237"/>
      <c r="S1802" s="237"/>
      <c r="T1802" s="238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39" t="s">
        <v>151</v>
      </c>
      <c r="AU1802" s="239" t="s">
        <v>149</v>
      </c>
      <c r="AV1802" s="13" t="s">
        <v>81</v>
      </c>
      <c r="AW1802" s="13" t="s">
        <v>30</v>
      </c>
      <c r="AX1802" s="13" t="s">
        <v>73</v>
      </c>
      <c r="AY1802" s="239" t="s">
        <v>141</v>
      </c>
    </row>
    <row r="1803" s="14" customFormat="1">
      <c r="A1803" s="14"/>
      <c r="B1803" s="240"/>
      <c r="C1803" s="241"/>
      <c r="D1803" s="231" t="s">
        <v>151</v>
      </c>
      <c r="E1803" s="242" t="s">
        <v>1</v>
      </c>
      <c r="F1803" s="243" t="s">
        <v>193</v>
      </c>
      <c r="G1803" s="241"/>
      <c r="H1803" s="244">
        <v>1.1220000000000001</v>
      </c>
      <c r="I1803" s="245"/>
      <c r="J1803" s="241"/>
      <c r="K1803" s="241"/>
      <c r="L1803" s="246"/>
      <c r="M1803" s="247"/>
      <c r="N1803" s="248"/>
      <c r="O1803" s="248"/>
      <c r="P1803" s="248"/>
      <c r="Q1803" s="248"/>
      <c r="R1803" s="248"/>
      <c r="S1803" s="248"/>
      <c r="T1803" s="249"/>
      <c r="U1803" s="14"/>
      <c r="V1803" s="14"/>
      <c r="W1803" s="14"/>
      <c r="X1803" s="14"/>
      <c r="Y1803" s="14"/>
      <c r="Z1803" s="14"/>
      <c r="AA1803" s="14"/>
      <c r="AB1803" s="14"/>
      <c r="AC1803" s="14"/>
      <c r="AD1803" s="14"/>
      <c r="AE1803" s="14"/>
      <c r="AT1803" s="250" t="s">
        <v>151</v>
      </c>
      <c r="AU1803" s="250" t="s">
        <v>149</v>
      </c>
      <c r="AV1803" s="14" t="s">
        <v>149</v>
      </c>
      <c r="AW1803" s="14" t="s">
        <v>30</v>
      </c>
      <c r="AX1803" s="14" t="s">
        <v>73</v>
      </c>
      <c r="AY1803" s="250" t="s">
        <v>141</v>
      </c>
    </row>
    <row r="1804" s="13" customFormat="1">
      <c r="A1804" s="13"/>
      <c r="B1804" s="229"/>
      <c r="C1804" s="230"/>
      <c r="D1804" s="231" t="s">
        <v>151</v>
      </c>
      <c r="E1804" s="232" t="s">
        <v>1</v>
      </c>
      <c r="F1804" s="233" t="s">
        <v>194</v>
      </c>
      <c r="G1804" s="230"/>
      <c r="H1804" s="232" t="s">
        <v>1</v>
      </c>
      <c r="I1804" s="234"/>
      <c r="J1804" s="230"/>
      <c r="K1804" s="230"/>
      <c r="L1804" s="235"/>
      <c r="M1804" s="236"/>
      <c r="N1804" s="237"/>
      <c r="O1804" s="237"/>
      <c r="P1804" s="237"/>
      <c r="Q1804" s="237"/>
      <c r="R1804" s="237"/>
      <c r="S1804" s="237"/>
      <c r="T1804" s="238"/>
      <c r="U1804" s="13"/>
      <c r="V1804" s="13"/>
      <c r="W1804" s="13"/>
      <c r="X1804" s="13"/>
      <c r="Y1804" s="13"/>
      <c r="Z1804" s="13"/>
      <c r="AA1804" s="13"/>
      <c r="AB1804" s="13"/>
      <c r="AC1804" s="13"/>
      <c r="AD1804" s="13"/>
      <c r="AE1804" s="13"/>
      <c r="AT1804" s="239" t="s">
        <v>151</v>
      </c>
      <c r="AU1804" s="239" t="s">
        <v>149</v>
      </c>
      <c r="AV1804" s="13" t="s">
        <v>81</v>
      </c>
      <c r="AW1804" s="13" t="s">
        <v>30</v>
      </c>
      <c r="AX1804" s="13" t="s">
        <v>73</v>
      </c>
      <c r="AY1804" s="239" t="s">
        <v>141</v>
      </c>
    </row>
    <row r="1805" s="14" customFormat="1">
      <c r="A1805" s="14"/>
      <c r="B1805" s="240"/>
      <c r="C1805" s="241"/>
      <c r="D1805" s="231" t="s">
        <v>151</v>
      </c>
      <c r="E1805" s="242" t="s">
        <v>1</v>
      </c>
      <c r="F1805" s="243" t="s">
        <v>195</v>
      </c>
      <c r="G1805" s="241"/>
      <c r="H1805" s="244">
        <v>3.0409999999999999</v>
      </c>
      <c r="I1805" s="245"/>
      <c r="J1805" s="241"/>
      <c r="K1805" s="241"/>
      <c r="L1805" s="246"/>
      <c r="M1805" s="247"/>
      <c r="N1805" s="248"/>
      <c r="O1805" s="248"/>
      <c r="P1805" s="248"/>
      <c r="Q1805" s="248"/>
      <c r="R1805" s="248"/>
      <c r="S1805" s="248"/>
      <c r="T1805" s="249"/>
      <c r="U1805" s="14"/>
      <c r="V1805" s="14"/>
      <c r="W1805" s="14"/>
      <c r="X1805" s="14"/>
      <c r="Y1805" s="14"/>
      <c r="Z1805" s="14"/>
      <c r="AA1805" s="14"/>
      <c r="AB1805" s="14"/>
      <c r="AC1805" s="14"/>
      <c r="AD1805" s="14"/>
      <c r="AE1805" s="14"/>
      <c r="AT1805" s="250" t="s">
        <v>151</v>
      </c>
      <c r="AU1805" s="250" t="s">
        <v>149</v>
      </c>
      <c r="AV1805" s="14" t="s">
        <v>149</v>
      </c>
      <c r="AW1805" s="14" t="s">
        <v>30</v>
      </c>
      <c r="AX1805" s="14" t="s">
        <v>73</v>
      </c>
      <c r="AY1805" s="250" t="s">
        <v>141</v>
      </c>
    </row>
    <row r="1806" s="13" customFormat="1">
      <c r="A1806" s="13"/>
      <c r="B1806" s="229"/>
      <c r="C1806" s="230"/>
      <c r="D1806" s="231" t="s">
        <v>151</v>
      </c>
      <c r="E1806" s="232" t="s">
        <v>1</v>
      </c>
      <c r="F1806" s="233" t="s">
        <v>196</v>
      </c>
      <c r="G1806" s="230"/>
      <c r="H1806" s="232" t="s">
        <v>1</v>
      </c>
      <c r="I1806" s="234"/>
      <c r="J1806" s="230"/>
      <c r="K1806" s="230"/>
      <c r="L1806" s="235"/>
      <c r="M1806" s="236"/>
      <c r="N1806" s="237"/>
      <c r="O1806" s="237"/>
      <c r="P1806" s="237"/>
      <c r="Q1806" s="237"/>
      <c r="R1806" s="237"/>
      <c r="S1806" s="237"/>
      <c r="T1806" s="238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39" t="s">
        <v>151</v>
      </c>
      <c r="AU1806" s="239" t="s">
        <v>149</v>
      </c>
      <c r="AV1806" s="13" t="s">
        <v>81</v>
      </c>
      <c r="AW1806" s="13" t="s">
        <v>30</v>
      </c>
      <c r="AX1806" s="13" t="s">
        <v>73</v>
      </c>
      <c r="AY1806" s="239" t="s">
        <v>141</v>
      </c>
    </row>
    <row r="1807" s="14" customFormat="1">
      <c r="A1807" s="14"/>
      <c r="B1807" s="240"/>
      <c r="C1807" s="241"/>
      <c r="D1807" s="231" t="s">
        <v>151</v>
      </c>
      <c r="E1807" s="242" t="s">
        <v>1</v>
      </c>
      <c r="F1807" s="243" t="s">
        <v>197</v>
      </c>
      <c r="G1807" s="241"/>
      <c r="H1807" s="244">
        <v>13.135999999999999</v>
      </c>
      <c r="I1807" s="245"/>
      <c r="J1807" s="241"/>
      <c r="K1807" s="241"/>
      <c r="L1807" s="246"/>
      <c r="M1807" s="247"/>
      <c r="N1807" s="248"/>
      <c r="O1807" s="248"/>
      <c r="P1807" s="248"/>
      <c r="Q1807" s="248"/>
      <c r="R1807" s="248"/>
      <c r="S1807" s="248"/>
      <c r="T1807" s="249"/>
      <c r="U1807" s="14"/>
      <c r="V1807" s="14"/>
      <c r="W1807" s="14"/>
      <c r="X1807" s="14"/>
      <c r="Y1807" s="14"/>
      <c r="Z1807" s="14"/>
      <c r="AA1807" s="14"/>
      <c r="AB1807" s="14"/>
      <c r="AC1807" s="14"/>
      <c r="AD1807" s="14"/>
      <c r="AE1807" s="14"/>
      <c r="AT1807" s="250" t="s">
        <v>151</v>
      </c>
      <c r="AU1807" s="250" t="s">
        <v>149</v>
      </c>
      <c r="AV1807" s="14" t="s">
        <v>149</v>
      </c>
      <c r="AW1807" s="14" t="s">
        <v>30</v>
      </c>
      <c r="AX1807" s="14" t="s">
        <v>73</v>
      </c>
      <c r="AY1807" s="250" t="s">
        <v>141</v>
      </c>
    </row>
    <row r="1808" s="13" customFormat="1">
      <c r="A1808" s="13"/>
      <c r="B1808" s="229"/>
      <c r="C1808" s="230"/>
      <c r="D1808" s="231" t="s">
        <v>151</v>
      </c>
      <c r="E1808" s="232" t="s">
        <v>1</v>
      </c>
      <c r="F1808" s="233" t="s">
        <v>198</v>
      </c>
      <c r="G1808" s="230"/>
      <c r="H1808" s="232" t="s">
        <v>1</v>
      </c>
      <c r="I1808" s="234"/>
      <c r="J1808" s="230"/>
      <c r="K1808" s="230"/>
      <c r="L1808" s="235"/>
      <c r="M1808" s="236"/>
      <c r="N1808" s="237"/>
      <c r="O1808" s="237"/>
      <c r="P1808" s="237"/>
      <c r="Q1808" s="237"/>
      <c r="R1808" s="237"/>
      <c r="S1808" s="237"/>
      <c r="T1808" s="238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39" t="s">
        <v>151</v>
      </c>
      <c r="AU1808" s="239" t="s">
        <v>149</v>
      </c>
      <c r="AV1808" s="13" t="s">
        <v>81</v>
      </c>
      <c r="AW1808" s="13" t="s">
        <v>30</v>
      </c>
      <c r="AX1808" s="13" t="s">
        <v>73</v>
      </c>
      <c r="AY1808" s="239" t="s">
        <v>141</v>
      </c>
    </row>
    <row r="1809" s="14" customFormat="1">
      <c r="A1809" s="14"/>
      <c r="B1809" s="240"/>
      <c r="C1809" s="241"/>
      <c r="D1809" s="231" t="s">
        <v>151</v>
      </c>
      <c r="E1809" s="242" t="s">
        <v>1</v>
      </c>
      <c r="F1809" s="243" t="s">
        <v>199</v>
      </c>
      <c r="G1809" s="241"/>
      <c r="H1809" s="244">
        <v>20.309000000000001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0" t="s">
        <v>151</v>
      </c>
      <c r="AU1809" s="250" t="s">
        <v>149</v>
      </c>
      <c r="AV1809" s="14" t="s">
        <v>149</v>
      </c>
      <c r="AW1809" s="14" t="s">
        <v>30</v>
      </c>
      <c r="AX1809" s="14" t="s">
        <v>73</v>
      </c>
      <c r="AY1809" s="250" t="s">
        <v>141</v>
      </c>
    </row>
    <row r="1810" s="13" customFormat="1">
      <c r="A1810" s="13"/>
      <c r="B1810" s="229"/>
      <c r="C1810" s="230"/>
      <c r="D1810" s="231" t="s">
        <v>151</v>
      </c>
      <c r="E1810" s="232" t="s">
        <v>1</v>
      </c>
      <c r="F1810" s="233" t="s">
        <v>200</v>
      </c>
      <c r="G1810" s="230"/>
      <c r="H1810" s="232" t="s">
        <v>1</v>
      </c>
      <c r="I1810" s="234"/>
      <c r="J1810" s="230"/>
      <c r="K1810" s="230"/>
      <c r="L1810" s="235"/>
      <c r="M1810" s="236"/>
      <c r="N1810" s="237"/>
      <c r="O1810" s="237"/>
      <c r="P1810" s="237"/>
      <c r="Q1810" s="237"/>
      <c r="R1810" s="237"/>
      <c r="S1810" s="237"/>
      <c r="T1810" s="238"/>
      <c r="U1810" s="13"/>
      <c r="V1810" s="13"/>
      <c r="W1810" s="13"/>
      <c r="X1810" s="13"/>
      <c r="Y1810" s="13"/>
      <c r="Z1810" s="13"/>
      <c r="AA1810" s="13"/>
      <c r="AB1810" s="13"/>
      <c r="AC1810" s="13"/>
      <c r="AD1810" s="13"/>
      <c r="AE1810" s="13"/>
      <c r="AT1810" s="239" t="s">
        <v>151</v>
      </c>
      <c r="AU1810" s="239" t="s">
        <v>149</v>
      </c>
      <c r="AV1810" s="13" t="s">
        <v>81</v>
      </c>
      <c r="AW1810" s="13" t="s">
        <v>30</v>
      </c>
      <c r="AX1810" s="13" t="s">
        <v>73</v>
      </c>
      <c r="AY1810" s="239" t="s">
        <v>141</v>
      </c>
    </row>
    <row r="1811" s="14" customFormat="1">
      <c r="A1811" s="14"/>
      <c r="B1811" s="240"/>
      <c r="C1811" s="241"/>
      <c r="D1811" s="231" t="s">
        <v>151</v>
      </c>
      <c r="E1811" s="242" t="s">
        <v>1</v>
      </c>
      <c r="F1811" s="243" t="s">
        <v>201</v>
      </c>
      <c r="G1811" s="241"/>
      <c r="H1811" s="244">
        <v>15.641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4"/>
      <c r="V1811" s="14"/>
      <c r="W1811" s="14"/>
      <c r="X1811" s="14"/>
      <c r="Y1811" s="14"/>
      <c r="Z1811" s="14"/>
      <c r="AA1811" s="14"/>
      <c r="AB1811" s="14"/>
      <c r="AC1811" s="14"/>
      <c r="AD1811" s="14"/>
      <c r="AE1811" s="14"/>
      <c r="AT1811" s="250" t="s">
        <v>151</v>
      </c>
      <c r="AU1811" s="250" t="s">
        <v>149</v>
      </c>
      <c r="AV1811" s="14" t="s">
        <v>149</v>
      </c>
      <c r="AW1811" s="14" t="s">
        <v>30</v>
      </c>
      <c r="AX1811" s="14" t="s">
        <v>73</v>
      </c>
      <c r="AY1811" s="250" t="s">
        <v>141</v>
      </c>
    </row>
    <row r="1812" s="13" customFormat="1">
      <c r="A1812" s="13"/>
      <c r="B1812" s="229"/>
      <c r="C1812" s="230"/>
      <c r="D1812" s="231" t="s">
        <v>151</v>
      </c>
      <c r="E1812" s="232" t="s">
        <v>1</v>
      </c>
      <c r="F1812" s="233" t="s">
        <v>2109</v>
      </c>
      <c r="G1812" s="230"/>
      <c r="H1812" s="232" t="s">
        <v>1</v>
      </c>
      <c r="I1812" s="234"/>
      <c r="J1812" s="230"/>
      <c r="K1812" s="230"/>
      <c r="L1812" s="235"/>
      <c r="M1812" s="236"/>
      <c r="N1812" s="237"/>
      <c r="O1812" s="237"/>
      <c r="P1812" s="237"/>
      <c r="Q1812" s="237"/>
      <c r="R1812" s="237"/>
      <c r="S1812" s="237"/>
      <c r="T1812" s="238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39" t="s">
        <v>151</v>
      </c>
      <c r="AU1812" s="239" t="s">
        <v>149</v>
      </c>
      <c r="AV1812" s="13" t="s">
        <v>81</v>
      </c>
      <c r="AW1812" s="13" t="s">
        <v>30</v>
      </c>
      <c r="AX1812" s="13" t="s">
        <v>73</v>
      </c>
      <c r="AY1812" s="239" t="s">
        <v>141</v>
      </c>
    </row>
    <row r="1813" s="13" customFormat="1">
      <c r="A1813" s="13"/>
      <c r="B1813" s="229"/>
      <c r="C1813" s="230"/>
      <c r="D1813" s="231" t="s">
        <v>151</v>
      </c>
      <c r="E1813" s="232" t="s">
        <v>1</v>
      </c>
      <c r="F1813" s="233" t="s">
        <v>225</v>
      </c>
      <c r="G1813" s="230"/>
      <c r="H1813" s="232" t="s">
        <v>1</v>
      </c>
      <c r="I1813" s="234"/>
      <c r="J1813" s="230"/>
      <c r="K1813" s="230"/>
      <c r="L1813" s="235"/>
      <c r="M1813" s="236"/>
      <c r="N1813" s="237"/>
      <c r="O1813" s="237"/>
      <c r="P1813" s="237"/>
      <c r="Q1813" s="237"/>
      <c r="R1813" s="237"/>
      <c r="S1813" s="237"/>
      <c r="T1813" s="238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39" t="s">
        <v>151</v>
      </c>
      <c r="AU1813" s="239" t="s">
        <v>149</v>
      </c>
      <c r="AV1813" s="13" t="s">
        <v>81</v>
      </c>
      <c r="AW1813" s="13" t="s">
        <v>30</v>
      </c>
      <c r="AX1813" s="13" t="s">
        <v>73</v>
      </c>
      <c r="AY1813" s="239" t="s">
        <v>141</v>
      </c>
    </row>
    <row r="1814" s="14" customFormat="1">
      <c r="A1814" s="14"/>
      <c r="B1814" s="240"/>
      <c r="C1814" s="241"/>
      <c r="D1814" s="231" t="s">
        <v>151</v>
      </c>
      <c r="E1814" s="242" t="s">
        <v>1</v>
      </c>
      <c r="F1814" s="243" t="s">
        <v>226</v>
      </c>
      <c r="G1814" s="241"/>
      <c r="H1814" s="244">
        <v>37.396999999999998</v>
      </c>
      <c r="I1814" s="245"/>
      <c r="J1814" s="241"/>
      <c r="K1814" s="241"/>
      <c r="L1814" s="246"/>
      <c r="M1814" s="247"/>
      <c r="N1814" s="248"/>
      <c r="O1814" s="248"/>
      <c r="P1814" s="248"/>
      <c r="Q1814" s="248"/>
      <c r="R1814" s="248"/>
      <c r="S1814" s="248"/>
      <c r="T1814" s="249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50" t="s">
        <v>151</v>
      </c>
      <c r="AU1814" s="250" t="s">
        <v>149</v>
      </c>
      <c r="AV1814" s="14" t="s">
        <v>149</v>
      </c>
      <c r="AW1814" s="14" t="s">
        <v>30</v>
      </c>
      <c r="AX1814" s="14" t="s">
        <v>73</v>
      </c>
      <c r="AY1814" s="250" t="s">
        <v>141</v>
      </c>
    </row>
    <row r="1815" s="13" customFormat="1">
      <c r="A1815" s="13"/>
      <c r="B1815" s="229"/>
      <c r="C1815" s="230"/>
      <c r="D1815" s="231" t="s">
        <v>151</v>
      </c>
      <c r="E1815" s="232" t="s">
        <v>1</v>
      </c>
      <c r="F1815" s="233" t="s">
        <v>227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151</v>
      </c>
      <c r="AU1815" s="239" t="s">
        <v>149</v>
      </c>
      <c r="AV1815" s="13" t="s">
        <v>81</v>
      </c>
      <c r="AW1815" s="13" t="s">
        <v>30</v>
      </c>
      <c r="AX1815" s="13" t="s">
        <v>73</v>
      </c>
      <c r="AY1815" s="239" t="s">
        <v>141</v>
      </c>
    </row>
    <row r="1816" s="14" customFormat="1">
      <c r="A1816" s="14"/>
      <c r="B1816" s="240"/>
      <c r="C1816" s="241"/>
      <c r="D1816" s="231" t="s">
        <v>151</v>
      </c>
      <c r="E1816" s="242" t="s">
        <v>1</v>
      </c>
      <c r="F1816" s="243" t="s">
        <v>228</v>
      </c>
      <c r="G1816" s="241"/>
      <c r="H1816" s="244">
        <v>12.471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151</v>
      </c>
      <c r="AU1816" s="250" t="s">
        <v>149</v>
      </c>
      <c r="AV1816" s="14" t="s">
        <v>149</v>
      </c>
      <c r="AW1816" s="14" t="s">
        <v>30</v>
      </c>
      <c r="AX1816" s="14" t="s">
        <v>73</v>
      </c>
      <c r="AY1816" s="250" t="s">
        <v>141</v>
      </c>
    </row>
    <row r="1817" s="13" customFormat="1">
      <c r="A1817" s="13"/>
      <c r="B1817" s="229"/>
      <c r="C1817" s="230"/>
      <c r="D1817" s="231" t="s">
        <v>151</v>
      </c>
      <c r="E1817" s="232" t="s">
        <v>1</v>
      </c>
      <c r="F1817" s="233" t="s">
        <v>229</v>
      </c>
      <c r="G1817" s="230"/>
      <c r="H1817" s="232" t="s">
        <v>1</v>
      </c>
      <c r="I1817" s="234"/>
      <c r="J1817" s="230"/>
      <c r="K1817" s="230"/>
      <c r="L1817" s="235"/>
      <c r="M1817" s="236"/>
      <c r="N1817" s="237"/>
      <c r="O1817" s="237"/>
      <c r="P1817" s="237"/>
      <c r="Q1817" s="237"/>
      <c r="R1817" s="237"/>
      <c r="S1817" s="237"/>
      <c r="T1817" s="238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39" t="s">
        <v>151</v>
      </c>
      <c r="AU1817" s="239" t="s">
        <v>149</v>
      </c>
      <c r="AV1817" s="13" t="s">
        <v>81</v>
      </c>
      <c r="AW1817" s="13" t="s">
        <v>30</v>
      </c>
      <c r="AX1817" s="13" t="s">
        <v>73</v>
      </c>
      <c r="AY1817" s="239" t="s">
        <v>141</v>
      </c>
    </row>
    <row r="1818" s="14" customFormat="1">
      <c r="A1818" s="14"/>
      <c r="B1818" s="240"/>
      <c r="C1818" s="241"/>
      <c r="D1818" s="231" t="s">
        <v>151</v>
      </c>
      <c r="E1818" s="242" t="s">
        <v>1</v>
      </c>
      <c r="F1818" s="243" t="s">
        <v>230</v>
      </c>
      <c r="G1818" s="241"/>
      <c r="H1818" s="244">
        <v>21.483000000000001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4"/>
      <c r="V1818" s="14"/>
      <c r="W1818" s="14"/>
      <c r="X1818" s="14"/>
      <c r="Y1818" s="14"/>
      <c r="Z1818" s="14"/>
      <c r="AA1818" s="14"/>
      <c r="AB1818" s="14"/>
      <c r="AC1818" s="14"/>
      <c r="AD1818" s="14"/>
      <c r="AE1818" s="14"/>
      <c r="AT1818" s="250" t="s">
        <v>151</v>
      </c>
      <c r="AU1818" s="250" t="s">
        <v>149</v>
      </c>
      <c r="AV1818" s="14" t="s">
        <v>149</v>
      </c>
      <c r="AW1818" s="14" t="s">
        <v>30</v>
      </c>
      <c r="AX1818" s="14" t="s">
        <v>73</v>
      </c>
      <c r="AY1818" s="250" t="s">
        <v>141</v>
      </c>
    </row>
    <row r="1819" s="13" customFormat="1">
      <c r="A1819" s="13"/>
      <c r="B1819" s="229"/>
      <c r="C1819" s="230"/>
      <c r="D1819" s="231" t="s">
        <v>151</v>
      </c>
      <c r="E1819" s="232" t="s">
        <v>1</v>
      </c>
      <c r="F1819" s="233" t="s">
        <v>231</v>
      </c>
      <c r="G1819" s="230"/>
      <c r="H1819" s="232" t="s">
        <v>1</v>
      </c>
      <c r="I1819" s="234"/>
      <c r="J1819" s="230"/>
      <c r="K1819" s="230"/>
      <c r="L1819" s="235"/>
      <c r="M1819" s="236"/>
      <c r="N1819" s="237"/>
      <c r="O1819" s="237"/>
      <c r="P1819" s="237"/>
      <c r="Q1819" s="237"/>
      <c r="R1819" s="237"/>
      <c r="S1819" s="237"/>
      <c r="T1819" s="238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9" t="s">
        <v>151</v>
      </c>
      <c r="AU1819" s="239" t="s">
        <v>149</v>
      </c>
      <c r="AV1819" s="13" t="s">
        <v>81</v>
      </c>
      <c r="AW1819" s="13" t="s">
        <v>30</v>
      </c>
      <c r="AX1819" s="13" t="s">
        <v>73</v>
      </c>
      <c r="AY1819" s="239" t="s">
        <v>141</v>
      </c>
    </row>
    <row r="1820" s="14" customFormat="1">
      <c r="A1820" s="14"/>
      <c r="B1820" s="240"/>
      <c r="C1820" s="241"/>
      <c r="D1820" s="231" t="s">
        <v>151</v>
      </c>
      <c r="E1820" s="242" t="s">
        <v>1</v>
      </c>
      <c r="F1820" s="243" t="s">
        <v>232</v>
      </c>
      <c r="G1820" s="241"/>
      <c r="H1820" s="244">
        <v>41.350999999999999</v>
      </c>
      <c r="I1820" s="245"/>
      <c r="J1820" s="241"/>
      <c r="K1820" s="241"/>
      <c r="L1820" s="246"/>
      <c r="M1820" s="247"/>
      <c r="N1820" s="248"/>
      <c r="O1820" s="248"/>
      <c r="P1820" s="248"/>
      <c r="Q1820" s="248"/>
      <c r="R1820" s="248"/>
      <c r="S1820" s="248"/>
      <c r="T1820" s="249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0" t="s">
        <v>151</v>
      </c>
      <c r="AU1820" s="250" t="s">
        <v>149</v>
      </c>
      <c r="AV1820" s="14" t="s">
        <v>149</v>
      </c>
      <c r="AW1820" s="14" t="s">
        <v>30</v>
      </c>
      <c r="AX1820" s="14" t="s">
        <v>73</v>
      </c>
      <c r="AY1820" s="250" t="s">
        <v>141</v>
      </c>
    </row>
    <row r="1821" s="13" customFormat="1">
      <c r="A1821" s="13"/>
      <c r="B1821" s="229"/>
      <c r="C1821" s="230"/>
      <c r="D1821" s="231" t="s">
        <v>151</v>
      </c>
      <c r="E1821" s="232" t="s">
        <v>1</v>
      </c>
      <c r="F1821" s="233" t="s">
        <v>233</v>
      </c>
      <c r="G1821" s="230"/>
      <c r="H1821" s="232" t="s">
        <v>1</v>
      </c>
      <c r="I1821" s="234"/>
      <c r="J1821" s="230"/>
      <c r="K1821" s="230"/>
      <c r="L1821" s="235"/>
      <c r="M1821" s="236"/>
      <c r="N1821" s="237"/>
      <c r="O1821" s="237"/>
      <c r="P1821" s="237"/>
      <c r="Q1821" s="237"/>
      <c r="R1821" s="237"/>
      <c r="S1821" s="237"/>
      <c r="T1821" s="238"/>
      <c r="U1821" s="13"/>
      <c r="V1821" s="13"/>
      <c r="W1821" s="13"/>
      <c r="X1821" s="13"/>
      <c r="Y1821" s="13"/>
      <c r="Z1821" s="13"/>
      <c r="AA1821" s="13"/>
      <c r="AB1821" s="13"/>
      <c r="AC1821" s="13"/>
      <c r="AD1821" s="13"/>
      <c r="AE1821" s="13"/>
      <c r="AT1821" s="239" t="s">
        <v>151</v>
      </c>
      <c r="AU1821" s="239" t="s">
        <v>149</v>
      </c>
      <c r="AV1821" s="13" t="s">
        <v>81</v>
      </c>
      <c r="AW1821" s="13" t="s">
        <v>30</v>
      </c>
      <c r="AX1821" s="13" t="s">
        <v>73</v>
      </c>
      <c r="AY1821" s="239" t="s">
        <v>141</v>
      </c>
    </row>
    <row r="1822" s="14" customFormat="1">
      <c r="A1822" s="14"/>
      <c r="B1822" s="240"/>
      <c r="C1822" s="241"/>
      <c r="D1822" s="231" t="s">
        <v>151</v>
      </c>
      <c r="E1822" s="242" t="s">
        <v>1</v>
      </c>
      <c r="F1822" s="243" t="s">
        <v>234</v>
      </c>
      <c r="G1822" s="241"/>
      <c r="H1822" s="244">
        <v>50.110999999999997</v>
      </c>
      <c r="I1822" s="245"/>
      <c r="J1822" s="241"/>
      <c r="K1822" s="241"/>
      <c r="L1822" s="246"/>
      <c r="M1822" s="247"/>
      <c r="N1822" s="248"/>
      <c r="O1822" s="248"/>
      <c r="P1822" s="248"/>
      <c r="Q1822" s="248"/>
      <c r="R1822" s="248"/>
      <c r="S1822" s="248"/>
      <c r="T1822" s="249"/>
      <c r="U1822" s="14"/>
      <c r="V1822" s="14"/>
      <c r="W1822" s="14"/>
      <c r="X1822" s="14"/>
      <c r="Y1822" s="14"/>
      <c r="Z1822" s="14"/>
      <c r="AA1822" s="14"/>
      <c r="AB1822" s="14"/>
      <c r="AC1822" s="14"/>
      <c r="AD1822" s="14"/>
      <c r="AE1822" s="14"/>
      <c r="AT1822" s="250" t="s">
        <v>151</v>
      </c>
      <c r="AU1822" s="250" t="s">
        <v>149</v>
      </c>
      <c r="AV1822" s="14" t="s">
        <v>149</v>
      </c>
      <c r="AW1822" s="14" t="s">
        <v>30</v>
      </c>
      <c r="AX1822" s="14" t="s">
        <v>73</v>
      </c>
      <c r="AY1822" s="250" t="s">
        <v>141</v>
      </c>
    </row>
    <row r="1823" s="13" customFormat="1">
      <c r="A1823" s="13"/>
      <c r="B1823" s="229"/>
      <c r="C1823" s="230"/>
      <c r="D1823" s="231" t="s">
        <v>151</v>
      </c>
      <c r="E1823" s="232" t="s">
        <v>1</v>
      </c>
      <c r="F1823" s="233" t="s">
        <v>235</v>
      </c>
      <c r="G1823" s="230"/>
      <c r="H1823" s="232" t="s">
        <v>1</v>
      </c>
      <c r="I1823" s="234"/>
      <c r="J1823" s="230"/>
      <c r="K1823" s="230"/>
      <c r="L1823" s="235"/>
      <c r="M1823" s="236"/>
      <c r="N1823" s="237"/>
      <c r="O1823" s="237"/>
      <c r="P1823" s="237"/>
      <c r="Q1823" s="237"/>
      <c r="R1823" s="237"/>
      <c r="S1823" s="237"/>
      <c r="T1823" s="238"/>
      <c r="U1823" s="13"/>
      <c r="V1823" s="13"/>
      <c r="W1823" s="13"/>
      <c r="X1823" s="13"/>
      <c r="Y1823" s="13"/>
      <c r="Z1823" s="13"/>
      <c r="AA1823" s="13"/>
      <c r="AB1823" s="13"/>
      <c r="AC1823" s="13"/>
      <c r="AD1823" s="13"/>
      <c r="AE1823" s="13"/>
      <c r="AT1823" s="239" t="s">
        <v>151</v>
      </c>
      <c r="AU1823" s="239" t="s">
        <v>149</v>
      </c>
      <c r="AV1823" s="13" t="s">
        <v>81</v>
      </c>
      <c r="AW1823" s="13" t="s">
        <v>30</v>
      </c>
      <c r="AX1823" s="13" t="s">
        <v>73</v>
      </c>
      <c r="AY1823" s="239" t="s">
        <v>141</v>
      </c>
    </row>
    <row r="1824" s="14" customFormat="1">
      <c r="A1824" s="14"/>
      <c r="B1824" s="240"/>
      <c r="C1824" s="241"/>
      <c r="D1824" s="231" t="s">
        <v>151</v>
      </c>
      <c r="E1824" s="242" t="s">
        <v>1</v>
      </c>
      <c r="F1824" s="243" t="s">
        <v>236</v>
      </c>
      <c r="G1824" s="241"/>
      <c r="H1824" s="244">
        <v>51.731000000000002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4"/>
      <c r="V1824" s="14"/>
      <c r="W1824" s="14"/>
      <c r="X1824" s="14"/>
      <c r="Y1824" s="14"/>
      <c r="Z1824" s="14"/>
      <c r="AA1824" s="14"/>
      <c r="AB1824" s="14"/>
      <c r="AC1824" s="14"/>
      <c r="AD1824" s="14"/>
      <c r="AE1824" s="14"/>
      <c r="AT1824" s="250" t="s">
        <v>151</v>
      </c>
      <c r="AU1824" s="250" t="s">
        <v>149</v>
      </c>
      <c r="AV1824" s="14" t="s">
        <v>149</v>
      </c>
      <c r="AW1824" s="14" t="s">
        <v>30</v>
      </c>
      <c r="AX1824" s="14" t="s">
        <v>73</v>
      </c>
      <c r="AY1824" s="250" t="s">
        <v>141</v>
      </c>
    </row>
    <row r="1825" s="13" customFormat="1">
      <c r="A1825" s="13"/>
      <c r="B1825" s="229"/>
      <c r="C1825" s="230"/>
      <c r="D1825" s="231" t="s">
        <v>151</v>
      </c>
      <c r="E1825" s="232" t="s">
        <v>1</v>
      </c>
      <c r="F1825" s="233" t="s">
        <v>237</v>
      </c>
      <c r="G1825" s="230"/>
      <c r="H1825" s="232" t="s">
        <v>1</v>
      </c>
      <c r="I1825" s="234"/>
      <c r="J1825" s="230"/>
      <c r="K1825" s="230"/>
      <c r="L1825" s="235"/>
      <c r="M1825" s="236"/>
      <c r="N1825" s="237"/>
      <c r="O1825" s="237"/>
      <c r="P1825" s="237"/>
      <c r="Q1825" s="237"/>
      <c r="R1825" s="237"/>
      <c r="S1825" s="237"/>
      <c r="T1825" s="238"/>
      <c r="U1825" s="13"/>
      <c r="V1825" s="13"/>
      <c r="W1825" s="13"/>
      <c r="X1825" s="13"/>
      <c r="Y1825" s="13"/>
      <c r="Z1825" s="13"/>
      <c r="AA1825" s="13"/>
      <c r="AB1825" s="13"/>
      <c r="AC1825" s="13"/>
      <c r="AD1825" s="13"/>
      <c r="AE1825" s="13"/>
      <c r="AT1825" s="239" t="s">
        <v>151</v>
      </c>
      <c r="AU1825" s="239" t="s">
        <v>149</v>
      </c>
      <c r="AV1825" s="13" t="s">
        <v>81</v>
      </c>
      <c r="AW1825" s="13" t="s">
        <v>30</v>
      </c>
      <c r="AX1825" s="13" t="s">
        <v>73</v>
      </c>
      <c r="AY1825" s="239" t="s">
        <v>141</v>
      </c>
    </row>
    <row r="1826" s="13" customFormat="1">
      <c r="A1826" s="13"/>
      <c r="B1826" s="229"/>
      <c r="C1826" s="230"/>
      <c r="D1826" s="231" t="s">
        <v>151</v>
      </c>
      <c r="E1826" s="232" t="s">
        <v>1</v>
      </c>
      <c r="F1826" s="233" t="s">
        <v>214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151</v>
      </c>
      <c r="AU1826" s="239" t="s">
        <v>149</v>
      </c>
      <c r="AV1826" s="13" t="s">
        <v>81</v>
      </c>
      <c r="AW1826" s="13" t="s">
        <v>30</v>
      </c>
      <c r="AX1826" s="13" t="s">
        <v>73</v>
      </c>
      <c r="AY1826" s="239" t="s">
        <v>141</v>
      </c>
    </row>
    <row r="1827" s="14" customFormat="1">
      <c r="A1827" s="14"/>
      <c r="B1827" s="240"/>
      <c r="C1827" s="241"/>
      <c r="D1827" s="231" t="s">
        <v>151</v>
      </c>
      <c r="E1827" s="242" t="s">
        <v>1</v>
      </c>
      <c r="F1827" s="243" t="s">
        <v>238</v>
      </c>
      <c r="G1827" s="241"/>
      <c r="H1827" s="244">
        <v>-15.784000000000001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151</v>
      </c>
      <c r="AU1827" s="250" t="s">
        <v>149</v>
      </c>
      <c r="AV1827" s="14" t="s">
        <v>149</v>
      </c>
      <c r="AW1827" s="14" t="s">
        <v>30</v>
      </c>
      <c r="AX1827" s="14" t="s">
        <v>73</v>
      </c>
      <c r="AY1827" s="250" t="s">
        <v>141</v>
      </c>
    </row>
    <row r="1828" s="13" customFormat="1">
      <c r="A1828" s="13"/>
      <c r="B1828" s="229"/>
      <c r="C1828" s="230"/>
      <c r="D1828" s="231" t="s">
        <v>151</v>
      </c>
      <c r="E1828" s="232" t="s">
        <v>1</v>
      </c>
      <c r="F1828" s="233" t="s">
        <v>216</v>
      </c>
      <c r="G1828" s="230"/>
      <c r="H1828" s="232" t="s">
        <v>1</v>
      </c>
      <c r="I1828" s="234"/>
      <c r="J1828" s="230"/>
      <c r="K1828" s="230"/>
      <c r="L1828" s="235"/>
      <c r="M1828" s="236"/>
      <c r="N1828" s="237"/>
      <c r="O1828" s="237"/>
      <c r="P1828" s="237"/>
      <c r="Q1828" s="237"/>
      <c r="R1828" s="237"/>
      <c r="S1828" s="237"/>
      <c r="T1828" s="238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39" t="s">
        <v>151</v>
      </c>
      <c r="AU1828" s="239" t="s">
        <v>149</v>
      </c>
      <c r="AV1828" s="13" t="s">
        <v>81</v>
      </c>
      <c r="AW1828" s="13" t="s">
        <v>30</v>
      </c>
      <c r="AX1828" s="13" t="s">
        <v>73</v>
      </c>
      <c r="AY1828" s="239" t="s">
        <v>141</v>
      </c>
    </row>
    <row r="1829" s="14" customFormat="1">
      <c r="A1829" s="14"/>
      <c r="B1829" s="240"/>
      <c r="C1829" s="241"/>
      <c r="D1829" s="231" t="s">
        <v>151</v>
      </c>
      <c r="E1829" s="242" t="s">
        <v>1</v>
      </c>
      <c r="F1829" s="243" t="s">
        <v>239</v>
      </c>
      <c r="G1829" s="241"/>
      <c r="H1829" s="244">
        <v>-5.46</v>
      </c>
      <c r="I1829" s="245"/>
      <c r="J1829" s="241"/>
      <c r="K1829" s="241"/>
      <c r="L1829" s="246"/>
      <c r="M1829" s="247"/>
      <c r="N1829" s="248"/>
      <c r="O1829" s="248"/>
      <c r="P1829" s="248"/>
      <c r="Q1829" s="248"/>
      <c r="R1829" s="248"/>
      <c r="S1829" s="248"/>
      <c r="T1829" s="249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0" t="s">
        <v>151</v>
      </c>
      <c r="AU1829" s="250" t="s">
        <v>149</v>
      </c>
      <c r="AV1829" s="14" t="s">
        <v>149</v>
      </c>
      <c r="AW1829" s="14" t="s">
        <v>30</v>
      </c>
      <c r="AX1829" s="14" t="s">
        <v>73</v>
      </c>
      <c r="AY1829" s="250" t="s">
        <v>141</v>
      </c>
    </row>
    <row r="1830" s="15" customFormat="1">
      <c r="A1830" s="15"/>
      <c r="B1830" s="262"/>
      <c r="C1830" s="263"/>
      <c r="D1830" s="231" t="s">
        <v>151</v>
      </c>
      <c r="E1830" s="264" t="s">
        <v>1</v>
      </c>
      <c r="F1830" s="265" t="s">
        <v>173</v>
      </c>
      <c r="G1830" s="263"/>
      <c r="H1830" s="266">
        <v>255.148</v>
      </c>
      <c r="I1830" s="267"/>
      <c r="J1830" s="263"/>
      <c r="K1830" s="263"/>
      <c r="L1830" s="268"/>
      <c r="M1830" s="269"/>
      <c r="N1830" s="270"/>
      <c r="O1830" s="270"/>
      <c r="P1830" s="270"/>
      <c r="Q1830" s="270"/>
      <c r="R1830" s="270"/>
      <c r="S1830" s="270"/>
      <c r="T1830" s="271"/>
      <c r="U1830" s="15"/>
      <c r="V1830" s="15"/>
      <c r="W1830" s="15"/>
      <c r="X1830" s="15"/>
      <c r="Y1830" s="15"/>
      <c r="Z1830" s="15"/>
      <c r="AA1830" s="15"/>
      <c r="AB1830" s="15"/>
      <c r="AC1830" s="15"/>
      <c r="AD1830" s="15"/>
      <c r="AE1830" s="15"/>
      <c r="AT1830" s="272" t="s">
        <v>151</v>
      </c>
      <c r="AU1830" s="272" t="s">
        <v>149</v>
      </c>
      <c r="AV1830" s="15" t="s">
        <v>148</v>
      </c>
      <c r="AW1830" s="15" t="s">
        <v>30</v>
      </c>
      <c r="AX1830" s="15" t="s">
        <v>81</v>
      </c>
      <c r="AY1830" s="272" t="s">
        <v>141</v>
      </c>
    </row>
    <row r="1831" s="2" customFormat="1" ht="24.15" customHeight="1">
      <c r="A1831" s="38"/>
      <c r="B1831" s="39"/>
      <c r="C1831" s="215" t="s">
        <v>2110</v>
      </c>
      <c r="D1831" s="215" t="s">
        <v>144</v>
      </c>
      <c r="E1831" s="216" t="s">
        <v>2111</v>
      </c>
      <c r="F1831" s="217" t="s">
        <v>2112</v>
      </c>
      <c r="G1831" s="218" t="s">
        <v>168</v>
      </c>
      <c r="H1831" s="219">
        <v>255.148</v>
      </c>
      <c r="I1831" s="220"/>
      <c r="J1831" s="221">
        <f>ROUND(I1831*H1831,2)</f>
        <v>0</v>
      </c>
      <c r="K1831" s="222"/>
      <c r="L1831" s="44"/>
      <c r="M1831" s="223" t="s">
        <v>1</v>
      </c>
      <c r="N1831" s="224" t="s">
        <v>39</v>
      </c>
      <c r="O1831" s="91"/>
      <c r="P1831" s="225">
        <f>O1831*H1831</f>
        <v>0</v>
      </c>
      <c r="Q1831" s="225">
        <v>0</v>
      </c>
      <c r="R1831" s="225">
        <f>Q1831*H1831</f>
        <v>0</v>
      </c>
      <c r="S1831" s="225">
        <v>0.00014999999999999999</v>
      </c>
      <c r="T1831" s="226">
        <f>S1831*H1831</f>
        <v>0.038272199999999999</v>
      </c>
      <c r="U1831" s="38"/>
      <c r="V1831" s="38"/>
      <c r="W1831" s="38"/>
      <c r="X1831" s="38"/>
      <c r="Y1831" s="38"/>
      <c r="Z1831" s="38"/>
      <c r="AA1831" s="38"/>
      <c r="AB1831" s="38"/>
      <c r="AC1831" s="38"/>
      <c r="AD1831" s="38"/>
      <c r="AE1831" s="38"/>
      <c r="AR1831" s="227" t="s">
        <v>265</v>
      </c>
      <c r="AT1831" s="227" t="s">
        <v>144</v>
      </c>
      <c r="AU1831" s="227" t="s">
        <v>149</v>
      </c>
      <c r="AY1831" s="17" t="s">
        <v>141</v>
      </c>
      <c r="BE1831" s="228">
        <f>IF(N1831="základní",J1831,0)</f>
        <v>0</v>
      </c>
      <c r="BF1831" s="228">
        <f>IF(N1831="snížená",J1831,0)</f>
        <v>0</v>
      </c>
      <c r="BG1831" s="228">
        <f>IF(N1831="zákl. přenesená",J1831,0)</f>
        <v>0</v>
      </c>
      <c r="BH1831" s="228">
        <f>IF(N1831="sníž. přenesená",J1831,0)</f>
        <v>0</v>
      </c>
      <c r="BI1831" s="228">
        <f>IF(N1831="nulová",J1831,0)</f>
        <v>0</v>
      </c>
      <c r="BJ1831" s="17" t="s">
        <v>149</v>
      </c>
      <c r="BK1831" s="228">
        <f>ROUND(I1831*H1831,2)</f>
        <v>0</v>
      </c>
      <c r="BL1831" s="17" t="s">
        <v>265</v>
      </c>
      <c r="BM1831" s="227" t="s">
        <v>2113</v>
      </c>
    </row>
    <row r="1832" s="13" customFormat="1">
      <c r="A1832" s="13"/>
      <c r="B1832" s="229"/>
      <c r="C1832" s="230"/>
      <c r="D1832" s="231" t="s">
        <v>151</v>
      </c>
      <c r="E1832" s="232" t="s">
        <v>1</v>
      </c>
      <c r="F1832" s="233" t="s">
        <v>2108</v>
      </c>
      <c r="G1832" s="230"/>
      <c r="H1832" s="232" t="s">
        <v>1</v>
      </c>
      <c r="I1832" s="234"/>
      <c r="J1832" s="230"/>
      <c r="K1832" s="230"/>
      <c r="L1832" s="235"/>
      <c r="M1832" s="236"/>
      <c r="N1832" s="237"/>
      <c r="O1832" s="237"/>
      <c r="P1832" s="237"/>
      <c r="Q1832" s="237"/>
      <c r="R1832" s="237"/>
      <c r="S1832" s="237"/>
      <c r="T1832" s="23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9" t="s">
        <v>151</v>
      </c>
      <c r="AU1832" s="239" t="s">
        <v>149</v>
      </c>
      <c r="AV1832" s="13" t="s">
        <v>81</v>
      </c>
      <c r="AW1832" s="13" t="s">
        <v>30</v>
      </c>
      <c r="AX1832" s="13" t="s">
        <v>73</v>
      </c>
      <c r="AY1832" s="239" t="s">
        <v>141</v>
      </c>
    </row>
    <row r="1833" s="13" customFormat="1">
      <c r="A1833" s="13"/>
      <c r="B1833" s="229"/>
      <c r="C1833" s="230"/>
      <c r="D1833" s="231" t="s">
        <v>151</v>
      </c>
      <c r="E1833" s="232" t="s">
        <v>1</v>
      </c>
      <c r="F1833" s="233" t="s">
        <v>190</v>
      </c>
      <c r="G1833" s="230"/>
      <c r="H1833" s="232" t="s">
        <v>1</v>
      </c>
      <c r="I1833" s="234"/>
      <c r="J1833" s="230"/>
      <c r="K1833" s="230"/>
      <c r="L1833" s="235"/>
      <c r="M1833" s="236"/>
      <c r="N1833" s="237"/>
      <c r="O1833" s="237"/>
      <c r="P1833" s="237"/>
      <c r="Q1833" s="237"/>
      <c r="R1833" s="237"/>
      <c r="S1833" s="237"/>
      <c r="T1833" s="238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39" t="s">
        <v>151</v>
      </c>
      <c r="AU1833" s="239" t="s">
        <v>149</v>
      </c>
      <c r="AV1833" s="13" t="s">
        <v>81</v>
      </c>
      <c r="AW1833" s="13" t="s">
        <v>30</v>
      </c>
      <c r="AX1833" s="13" t="s">
        <v>73</v>
      </c>
      <c r="AY1833" s="239" t="s">
        <v>141</v>
      </c>
    </row>
    <row r="1834" s="14" customFormat="1">
      <c r="A1834" s="14"/>
      <c r="B1834" s="240"/>
      <c r="C1834" s="241"/>
      <c r="D1834" s="231" t="s">
        <v>151</v>
      </c>
      <c r="E1834" s="242" t="s">
        <v>1</v>
      </c>
      <c r="F1834" s="243" t="s">
        <v>191</v>
      </c>
      <c r="G1834" s="241"/>
      <c r="H1834" s="244">
        <v>8.5990000000000002</v>
      </c>
      <c r="I1834" s="245"/>
      <c r="J1834" s="241"/>
      <c r="K1834" s="241"/>
      <c r="L1834" s="246"/>
      <c r="M1834" s="247"/>
      <c r="N1834" s="248"/>
      <c r="O1834" s="248"/>
      <c r="P1834" s="248"/>
      <c r="Q1834" s="248"/>
      <c r="R1834" s="248"/>
      <c r="S1834" s="248"/>
      <c r="T1834" s="249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50" t="s">
        <v>151</v>
      </c>
      <c r="AU1834" s="250" t="s">
        <v>149</v>
      </c>
      <c r="AV1834" s="14" t="s">
        <v>149</v>
      </c>
      <c r="AW1834" s="14" t="s">
        <v>30</v>
      </c>
      <c r="AX1834" s="14" t="s">
        <v>73</v>
      </c>
      <c r="AY1834" s="250" t="s">
        <v>141</v>
      </c>
    </row>
    <row r="1835" s="13" customFormat="1">
      <c r="A1835" s="13"/>
      <c r="B1835" s="229"/>
      <c r="C1835" s="230"/>
      <c r="D1835" s="231" t="s">
        <v>151</v>
      </c>
      <c r="E1835" s="232" t="s">
        <v>1</v>
      </c>
      <c r="F1835" s="233" t="s">
        <v>192</v>
      </c>
      <c r="G1835" s="230"/>
      <c r="H1835" s="232" t="s">
        <v>1</v>
      </c>
      <c r="I1835" s="234"/>
      <c r="J1835" s="230"/>
      <c r="K1835" s="230"/>
      <c r="L1835" s="235"/>
      <c r="M1835" s="236"/>
      <c r="N1835" s="237"/>
      <c r="O1835" s="237"/>
      <c r="P1835" s="237"/>
      <c r="Q1835" s="237"/>
      <c r="R1835" s="237"/>
      <c r="S1835" s="237"/>
      <c r="T1835" s="238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39" t="s">
        <v>151</v>
      </c>
      <c r="AU1835" s="239" t="s">
        <v>149</v>
      </c>
      <c r="AV1835" s="13" t="s">
        <v>81</v>
      </c>
      <c r="AW1835" s="13" t="s">
        <v>30</v>
      </c>
      <c r="AX1835" s="13" t="s">
        <v>73</v>
      </c>
      <c r="AY1835" s="239" t="s">
        <v>141</v>
      </c>
    </row>
    <row r="1836" s="14" customFormat="1">
      <c r="A1836" s="14"/>
      <c r="B1836" s="240"/>
      <c r="C1836" s="241"/>
      <c r="D1836" s="231" t="s">
        <v>151</v>
      </c>
      <c r="E1836" s="242" t="s">
        <v>1</v>
      </c>
      <c r="F1836" s="243" t="s">
        <v>193</v>
      </c>
      <c r="G1836" s="241"/>
      <c r="H1836" s="244">
        <v>1.1220000000000001</v>
      </c>
      <c r="I1836" s="245"/>
      <c r="J1836" s="241"/>
      <c r="K1836" s="241"/>
      <c r="L1836" s="246"/>
      <c r="M1836" s="247"/>
      <c r="N1836" s="248"/>
      <c r="O1836" s="248"/>
      <c r="P1836" s="248"/>
      <c r="Q1836" s="248"/>
      <c r="R1836" s="248"/>
      <c r="S1836" s="248"/>
      <c r="T1836" s="249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0" t="s">
        <v>151</v>
      </c>
      <c r="AU1836" s="250" t="s">
        <v>149</v>
      </c>
      <c r="AV1836" s="14" t="s">
        <v>149</v>
      </c>
      <c r="AW1836" s="14" t="s">
        <v>30</v>
      </c>
      <c r="AX1836" s="14" t="s">
        <v>73</v>
      </c>
      <c r="AY1836" s="250" t="s">
        <v>141</v>
      </c>
    </row>
    <row r="1837" s="13" customFormat="1">
      <c r="A1837" s="13"/>
      <c r="B1837" s="229"/>
      <c r="C1837" s="230"/>
      <c r="D1837" s="231" t="s">
        <v>151</v>
      </c>
      <c r="E1837" s="232" t="s">
        <v>1</v>
      </c>
      <c r="F1837" s="233" t="s">
        <v>194</v>
      </c>
      <c r="G1837" s="230"/>
      <c r="H1837" s="232" t="s">
        <v>1</v>
      </c>
      <c r="I1837" s="234"/>
      <c r="J1837" s="230"/>
      <c r="K1837" s="230"/>
      <c r="L1837" s="235"/>
      <c r="M1837" s="236"/>
      <c r="N1837" s="237"/>
      <c r="O1837" s="237"/>
      <c r="P1837" s="237"/>
      <c r="Q1837" s="237"/>
      <c r="R1837" s="237"/>
      <c r="S1837" s="237"/>
      <c r="T1837" s="238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239" t="s">
        <v>151</v>
      </c>
      <c r="AU1837" s="239" t="s">
        <v>149</v>
      </c>
      <c r="AV1837" s="13" t="s">
        <v>81</v>
      </c>
      <c r="AW1837" s="13" t="s">
        <v>30</v>
      </c>
      <c r="AX1837" s="13" t="s">
        <v>73</v>
      </c>
      <c r="AY1837" s="239" t="s">
        <v>141</v>
      </c>
    </row>
    <row r="1838" s="14" customFormat="1">
      <c r="A1838" s="14"/>
      <c r="B1838" s="240"/>
      <c r="C1838" s="241"/>
      <c r="D1838" s="231" t="s">
        <v>151</v>
      </c>
      <c r="E1838" s="242" t="s">
        <v>1</v>
      </c>
      <c r="F1838" s="243" t="s">
        <v>195</v>
      </c>
      <c r="G1838" s="241"/>
      <c r="H1838" s="244">
        <v>3.0409999999999999</v>
      </c>
      <c r="I1838" s="245"/>
      <c r="J1838" s="241"/>
      <c r="K1838" s="241"/>
      <c r="L1838" s="246"/>
      <c r="M1838" s="247"/>
      <c r="N1838" s="248"/>
      <c r="O1838" s="248"/>
      <c r="P1838" s="248"/>
      <c r="Q1838" s="248"/>
      <c r="R1838" s="248"/>
      <c r="S1838" s="248"/>
      <c r="T1838" s="249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0" t="s">
        <v>151</v>
      </c>
      <c r="AU1838" s="250" t="s">
        <v>149</v>
      </c>
      <c r="AV1838" s="14" t="s">
        <v>149</v>
      </c>
      <c r="AW1838" s="14" t="s">
        <v>30</v>
      </c>
      <c r="AX1838" s="14" t="s">
        <v>73</v>
      </c>
      <c r="AY1838" s="250" t="s">
        <v>141</v>
      </c>
    </row>
    <row r="1839" s="13" customFormat="1">
      <c r="A1839" s="13"/>
      <c r="B1839" s="229"/>
      <c r="C1839" s="230"/>
      <c r="D1839" s="231" t="s">
        <v>151</v>
      </c>
      <c r="E1839" s="232" t="s">
        <v>1</v>
      </c>
      <c r="F1839" s="233" t="s">
        <v>196</v>
      </c>
      <c r="G1839" s="230"/>
      <c r="H1839" s="232" t="s">
        <v>1</v>
      </c>
      <c r="I1839" s="234"/>
      <c r="J1839" s="230"/>
      <c r="K1839" s="230"/>
      <c r="L1839" s="235"/>
      <c r="M1839" s="236"/>
      <c r="N1839" s="237"/>
      <c r="O1839" s="237"/>
      <c r="P1839" s="237"/>
      <c r="Q1839" s="237"/>
      <c r="R1839" s="237"/>
      <c r="S1839" s="237"/>
      <c r="T1839" s="238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39" t="s">
        <v>151</v>
      </c>
      <c r="AU1839" s="239" t="s">
        <v>149</v>
      </c>
      <c r="AV1839" s="13" t="s">
        <v>81</v>
      </c>
      <c r="AW1839" s="13" t="s">
        <v>30</v>
      </c>
      <c r="AX1839" s="13" t="s">
        <v>73</v>
      </c>
      <c r="AY1839" s="239" t="s">
        <v>141</v>
      </c>
    </row>
    <row r="1840" s="14" customFormat="1">
      <c r="A1840" s="14"/>
      <c r="B1840" s="240"/>
      <c r="C1840" s="241"/>
      <c r="D1840" s="231" t="s">
        <v>151</v>
      </c>
      <c r="E1840" s="242" t="s">
        <v>1</v>
      </c>
      <c r="F1840" s="243" t="s">
        <v>197</v>
      </c>
      <c r="G1840" s="241"/>
      <c r="H1840" s="244">
        <v>13.135999999999999</v>
      </c>
      <c r="I1840" s="245"/>
      <c r="J1840" s="241"/>
      <c r="K1840" s="241"/>
      <c r="L1840" s="246"/>
      <c r="M1840" s="247"/>
      <c r="N1840" s="248"/>
      <c r="O1840" s="248"/>
      <c r="P1840" s="248"/>
      <c r="Q1840" s="248"/>
      <c r="R1840" s="248"/>
      <c r="S1840" s="248"/>
      <c r="T1840" s="249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50" t="s">
        <v>151</v>
      </c>
      <c r="AU1840" s="250" t="s">
        <v>149</v>
      </c>
      <c r="AV1840" s="14" t="s">
        <v>149</v>
      </c>
      <c r="AW1840" s="14" t="s">
        <v>30</v>
      </c>
      <c r="AX1840" s="14" t="s">
        <v>73</v>
      </c>
      <c r="AY1840" s="250" t="s">
        <v>141</v>
      </c>
    </row>
    <row r="1841" s="13" customFormat="1">
      <c r="A1841" s="13"/>
      <c r="B1841" s="229"/>
      <c r="C1841" s="230"/>
      <c r="D1841" s="231" t="s">
        <v>151</v>
      </c>
      <c r="E1841" s="232" t="s">
        <v>1</v>
      </c>
      <c r="F1841" s="233" t="s">
        <v>198</v>
      </c>
      <c r="G1841" s="230"/>
      <c r="H1841" s="232" t="s">
        <v>1</v>
      </c>
      <c r="I1841" s="234"/>
      <c r="J1841" s="230"/>
      <c r="K1841" s="230"/>
      <c r="L1841" s="235"/>
      <c r="M1841" s="236"/>
      <c r="N1841" s="237"/>
      <c r="O1841" s="237"/>
      <c r="P1841" s="237"/>
      <c r="Q1841" s="237"/>
      <c r="R1841" s="237"/>
      <c r="S1841" s="237"/>
      <c r="T1841" s="238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39" t="s">
        <v>151</v>
      </c>
      <c r="AU1841" s="239" t="s">
        <v>149</v>
      </c>
      <c r="AV1841" s="13" t="s">
        <v>81</v>
      </c>
      <c r="AW1841" s="13" t="s">
        <v>30</v>
      </c>
      <c r="AX1841" s="13" t="s">
        <v>73</v>
      </c>
      <c r="AY1841" s="239" t="s">
        <v>141</v>
      </c>
    </row>
    <row r="1842" s="14" customFormat="1">
      <c r="A1842" s="14"/>
      <c r="B1842" s="240"/>
      <c r="C1842" s="241"/>
      <c r="D1842" s="231" t="s">
        <v>151</v>
      </c>
      <c r="E1842" s="242" t="s">
        <v>1</v>
      </c>
      <c r="F1842" s="243" t="s">
        <v>199</v>
      </c>
      <c r="G1842" s="241"/>
      <c r="H1842" s="244">
        <v>20.309000000000001</v>
      </c>
      <c r="I1842" s="245"/>
      <c r="J1842" s="241"/>
      <c r="K1842" s="241"/>
      <c r="L1842" s="246"/>
      <c r="M1842" s="247"/>
      <c r="N1842" s="248"/>
      <c r="O1842" s="248"/>
      <c r="P1842" s="248"/>
      <c r="Q1842" s="248"/>
      <c r="R1842" s="248"/>
      <c r="S1842" s="248"/>
      <c r="T1842" s="249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50" t="s">
        <v>151</v>
      </c>
      <c r="AU1842" s="250" t="s">
        <v>149</v>
      </c>
      <c r="AV1842" s="14" t="s">
        <v>149</v>
      </c>
      <c r="AW1842" s="14" t="s">
        <v>30</v>
      </c>
      <c r="AX1842" s="14" t="s">
        <v>73</v>
      </c>
      <c r="AY1842" s="250" t="s">
        <v>141</v>
      </c>
    </row>
    <row r="1843" s="13" customFormat="1">
      <c r="A1843" s="13"/>
      <c r="B1843" s="229"/>
      <c r="C1843" s="230"/>
      <c r="D1843" s="231" t="s">
        <v>151</v>
      </c>
      <c r="E1843" s="232" t="s">
        <v>1</v>
      </c>
      <c r="F1843" s="233" t="s">
        <v>200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151</v>
      </c>
      <c r="AU1843" s="239" t="s">
        <v>149</v>
      </c>
      <c r="AV1843" s="13" t="s">
        <v>81</v>
      </c>
      <c r="AW1843" s="13" t="s">
        <v>30</v>
      </c>
      <c r="AX1843" s="13" t="s">
        <v>73</v>
      </c>
      <c r="AY1843" s="239" t="s">
        <v>141</v>
      </c>
    </row>
    <row r="1844" s="14" customFormat="1">
      <c r="A1844" s="14"/>
      <c r="B1844" s="240"/>
      <c r="C1844" s="241"/>
      <c r="D1844" s="231" t="s">
        <v>151</v>
      </c>
      <c r="E1844" s="242" t="s">
        <v>1</v>
      </c>
      <c r="F1844" s="243" t="s">
        <v>201</v>
      </c>
      <c r="G1844" s="241"/>
      <c r="H1844" s="244">
        <v>15.641</v>
      </c>
      <c r="I1844" s="245"/>
      <c r="J1844" s="241"/>
      <c r="K1844" s="241"/>
      <c r="L1844" s="246"/>
      <c r="M1844" s="247"/>
      <c r="N1844" s="248"/>
      <c r="O1844" s="248"/>
      <c r="P1844" s="248"/>
      <c r="Q1844" s="248"/>
      <c r="R1844" s="248"/>
      <c r="S1844" s="248"/>
      <c r="T1844" s="24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0" t="s">
        <v>151</v>
      </c>
      <c r="AU1844" s="250" t="s">
        <v>149</v>
      </c>
      <c r="AV1844" s="14" t="s">
        <v>149</v>
      </c>
      <c r="AW1844" s="14" t="s">
        <v>30</v>
      </c>
      <c r="AX1844" s="14" t="s">
        <v>73</v>
      </c>
      <c r="AY1844" s="250" t="s">
        <v>141</v>
      </c>
    </row>
    <row r="1845" s="13" customFormat="1">
      <c r="A1845" s="13"/>
      <c r="B1845" s="229"/>
      <c r="C1845" s="230"/>
      <c r="D1845" s="231" t="s">
        <v>151</v>
      </c>
      <c r="E1845" s="232" t="s">
        <v>1</v>
      </c>
      <c r="F1845" s="233" t="s">
        <v>2109</v>
      </c>
      <c r="G1845" s="230"/>
      <c r="H1845" s="232" t="s">
        <v>1</v>
      </c>
      <c r="I1845" s="234"/>
      <c r="J1845" s="230"/>
      <c r="K1845" s="230"/>
      <c r="L1845" s="235"/>
      <c r="M1845" s="236"/>
      <c r="N1845" s="237"/>
      <c r="O1845" s="237"/>
      <c r="P1845" s="237"/>
      <c r="Q1845" s="237"/>
      <c r="R1845" s="237"/>
      <c r="S1845" s="237"/>
      <c r="T1845" s="23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9" t="s">
        <v>151</v>
      </c>
      <c r="AU1845" s="239" t="s">
        <v>149</v>
      </c>
      <c r="AV1845" s="13" t="s">
        <v>81</v>
      </c>
      <c r="AW1845" s="13" t="s">
        <v>30</v>
      </c>
      <c r="AX1845" s="13" t="s">
        <v>73</v>
      </c>
      <c r="AY1845" s="239" t="s">
        <v>141</v>
      </c>
    </row>
    <row r="1846" s="13" customFormat="1">
      <c r="A1846" s="13"/>
      <c r="B1846" s="229"/>
      <c r="C1846" s="230"/>
      <c r="D1846" s="231" t="s">
        <v>151</v>
      </c>
      <c r="E1846" s="232" t="s">
        <v>1</v>
      </c>
      <c r="F1846" s="233" t="s">
        <v>225</v>
      </c>
      <c r="G1846" s="230"/>
      <c r="H1846" s="232" t="s">
        <v>1</v>
      </c>
      <c r="I1846" s="234"/>
      <c r="J1846" s="230"/>
      <c r="K1846" s="230"/>
      <c r="L1846" s="235"/>
      <c r="M1846" s="236"/>
      <c r="N1846" s="237"/>
      <c r="O1846" s="237"/>
      <c r="P1846" s="237"/>
      <c r="Q1846" s="237"/>
      <c r="R1846" s="237"/>
      <c r="S1846" s="237"/>
      <c r="T1846" s="238"/>
      <c r="U1846" s="13"/>
      <c r="V1846" s="13"/>
      <c r="W1846" s="13"/>
      <c r="X1846" s="13"/>
      <c r="Y1846" s="13"/>
      <c r="Z1846" s="13"/>
      <c r="AA1846" s="13"/>
      <c r="AB1846" s="13"/>
      <c r="AC1846" s="13"/>
      <c r="AD1846" s="13"/>
      <c r="AE1846" s="13"/>
      <c r="AT1846" s="239" t="s">
        <v>151</v>
      </c>
      <c r="AU1846" s="239" t="s">
        <v>149</v>
      </c>
      <c r="AV1846" s="13" t="s">
        <v>81</v>
      </c>
      <c r="AW1846" s="13" t="s">
        <v>30</v>
      </c>
      <c r="AX1846" s="13" t="s">
        <v>73</v>
      </c>
      <c r="AY1846" s="239" t="s">
        <v>141</v>
      </c>
    </row>
    <row r="1847" s="14" customFormat="1">
      <c r="A1847" s="14"/>
      <c r="B1847" s="240"/>
      <c r="C1847" s="241"/>
      <c r="D1847" s="231" t="s">
        <v>151</v>
      </c>
      <c r="E1847" s="242" t="s">
        <v>1</v>
      </c>
      <c r="F1847" s="243" t="s">
        <v>226</v>
      </c>
      <c r="G1847" s="241"/>
      <c r="H1847" s="244">
        <v>37.396999999999998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4"/>
      <c r="V1847" s="14"/>
      <c r="W1847" s="14"/>
      <c r="X1847" s="14"/>
      <c r="Y1847" s="14"/>
      <c r="Z1847" s="14"/>
      <c r="AA1847" s="14"/>
      <c r="AB1847" s="14"/>
      <c r="AC1847" s="14"/>
      <c r="AD1847" s="14"/>
      <c r="AE1847" s="14"/>
      <c r="AT1847" s="250" t="s">
        <v>151</v>
      </c>
      <c r="AU1847" s="250" t="s">
        <v>149</v>
      </c>
      <c r="AV1847" s="14" t="s">
        <v>149</v>
      </c>
      <c r="AW1847" s="14" t="s">
        <v>30</v>
      </c>
      <c r="AX1847" s="14" t="s">
        <v>73</v>
      </c>
      <c r="AY1847" s="250" t="s">
        <v>141</v>
      </c>
    </row>
    <row r="1848" s="13" customFormat="1">
      <c r="A1848" s="13"/>
      <c r="B1848" s="229"/>
      <c r="C1848" s="230"/>
      <c r="D1848" s="231" t="s">
        <v>151</v>
      </c>
      <c r="E1848" s="232" t="s">
        <v>1</v>
      </c>
      <c r="F1848" s="233" t="s">
        <v>227</v>
      </c>
      <c r="G1848" s="230"/>
      <c r="H1848" s="232" t="s">
        <v>1</v>
      </c>
      <c r="I1848" s="234"/>
      <c r="J1848" s="230"/>
      <c r="K1848" s="230"/>
      <c r="L1848" s="235"/>
      <c r="M1848" s="236"/>
      <c r="N1848" s="237"/>
      <c r="O1848" s="237"/>
      <c r="P1848" s="237"/>
      <c r="Q1848" s="237"/>
      <c r="R1848" s="237"/>
      <c r="S1848" s="237"/>
      <c r="T1848" s="238"/>
      <c r="U1848" s="13"/>
      <c r="V1848" s="13"/>
      <c r="W1848" s="13"/>
      <c r="X1848" s="13"/>
      <c r="Y1848" s="13"/>
      <c r="Z1848" s="13"/>
      <c r="AA1848" s="13"/>
      <c r="AB1848" s="13"/>
      <c r="AC1848" s="13"/>
      <c r="AD1848" s="13"/>
      <c r="AE1848" s="13"/>
      <c r="AT1848" s="239" t="s">
        <v>151</v>
      </c>
      <c r="AU1848" s="239" t="s">
        <v>149</v>
      </c>
      <c r="AV1848" s="13" t="s">
        <v>81</v>
      </c>
      <c r="AW1848" s="13" t="s">
        <v>30</v>
      </c>
      <c r="AX1848" s="13" t="s">
        <v>73</v>
      </c>
      <c r="AY1848" s="239" t="s">
        <v>141</v>
      </c>
    </row>
    <row r="1849" s="14" customFormat="1">
      <c r="A1849" s="14"/>
      <c r="B1849" s="240"/>
      <c r="C1849" s="241"/>
      <c r="D1849" s="231" t="s">
        <v>151</v>
      </c>
      <c r="E1849" s="242" t="s">
        <v>1</v>
      </c>
      <c r="F1849" s="243" t="s">
        <v>228</v>
      </c>
      <c r="G1849" s="241"/>
      <c r="H1849" s="244">
        <v>12.471</v>
      </c>
      <c r="I1849" s="245"/>
      <c r="J1849" s="241"/>
      <c r="K1849" s="241"/>
      <c r="L1849" s="246"/>
      <c r="M1849" s="247"/>
      <c r="N1849" s="248"/>
      <c r="O1849" s="248"/>
      <c r="P1849" s="248"/>
      <c r="Q1849" s="248"/>
      <c r="R1849" s="248"/>
      <c r="S1849" s="248"/>
      <c r="T1849" s="249"/>
      <c r="U1849" s="14"/>
      <c r="V1849" s="14"/>
      <c r="W1849" s="14"/>
      <c r="X1849" s="14"/>
      <c r="Y1849" s="14"/>
      <c r="Z1849" s="14"/>
      <c r="AA1849" s="14"/>
      <c r="AB1849" s="14"/>
      <c r="AC1849" s="14"/>
      <c r="AD1849" s="14"/>
      <c r="AE1849" s="14"/>
      <c r="AT1849" s="250" t="s">
        <v>151</v>
      </c>
      <c r="AU1849" s="250" t="s">
        <v>149</v>
      </c>
      <c r="AV1849" s="14" t="s">
        <v>149</v>
      </c>
      <c r="AW1849" s="14" t="s">
        <v>30</v>
      </c>
      <c r="AX1849" s="14" t="s">
        <v>73</v>
      </c>
      <c r="AY1849" s="250" t="s">
        <v>141</v>
      </c>
    </row>
    <row r="1850" s="13" customFormat="1">
      <c r="A1850" s="13"/>
      <c r="B1850" s="229"/>
      <c r="C1850" s="230"/>
      <c r="D1850" s="231" t="s">
        <v>151</v>
      </c>
      <c r="E1850" s="232" t="s">
        <v>1</v>
      </c>
      <c r="F1850" s="233" t="s">
        <v>229</v>
      </c>
      <c r="G1850" s="230"/>
      <c r="H1850" s="232" t="s">
        <v>1</v>
      </c>
      <c r="I1850" s="234"/>
      <c r="J1850" s="230"/>
      <c r="K1850" s="230"/>
      <c r="L1850" s="235"/>
      <c r="M1850" s="236"/>
      <c r="N1850" s="237"/>
      <c r="O1850" s="237"/>
      <c r="P1850" s="237"/>
      <c r="Q1850" s="237"/>
      <c r="R1850" s="237"/>
      <c r="S1850" s="237"/>
      <c r="T1850" s="238"/>
      <c r="U1850" s="13"/>
      <c r="V1850" s="13"/>
      <c r="W1850" s="13"/>
      <c r="X1850" s="13"/>
      <c r="Y1850" s="13"/>
      <c r="Z1850" s="13"/>
      <c r="AA1850" s="13"/>
      <c r="AB1850" s="13"/>
      <c r="AC1850" s="13"/>
      <c r="AD1850" s="13"/>
      <c r="AE1850" s="13"/>
      <c r="AT1850" s="239" t="s">
        <v>151</v>
      </c>
      <c r="AU1850" s="239" t="s">
        <v>149</v>
      </c>
      <c r="AV1850" s="13" t="s">
        <v>81</v>
      </c>
      <c r="AW1850" s="13" t="s">
        <v>30</v>
      </c>
      <c r="AX1850" s="13" t="s">
        <v>73</v>
      </c>
      <c r="AY1850" s="239" t="s">
        <v>141</v>
      </c>
    </row>
    <row r="1851" s="14" customFormat="1">
      <c r="A1851" s="14"/>
      <c r="B1851" s="240"/>
      <c r="C1851" s="241"/>
      <c r="D1851" s="231" t="s">
        <v>151</v>
      </c>
      <c r="E1851" s="242" t="s">
        <v>1</v>
      </c>
      <c r="F1851" s="243" t="s">
        <v>230</v>
      </c>
      <c r="G1851" s="241"/>
      <c r="H1851" s="244">
        <v>21.483000000000001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4"/>
      <c r="V1851" s="14"/>
      <c r="W1851" s="14"/>
      <c r="X1851" s="14"/>
      <c r="Y1851" s="14"/>
      <c r="Z1851" s="14"/>
      <c r="AA1851" s="14"/>
      <c r="AB1851" s="14"/>
      <c r="AC1851" s="14"/>
      <c r="AD1851" s="14"/>
      <c r="AE1851" s="14"/>
      <c r="AT1851" s="250" t="s">
        <v>151</v>
      </c>
      <c r="AU1851" s="250" t="s">
        <v>149</v>
      </c>
      <c r="AV1851" s="14" t="s">
        <v>149</v>
      </c>
      <c r="AW1851" s="14" t="s">
        <v>30</v>
      </c>
      <c r="AX1851" s="14" t="s">
        <v>73</v>
      </c>
      <c r="AY1851" s="250" t="s">
        <v>141</v>
      </c>
    </row>
    <row r="1852" s="13" customFormat="1">
      <c r="A1852" s="13"/>
      <c r="B1852" s="229"/>
      <c r="C1852" s="230"/>
      <c r="D1852" s="231" t="s">
        <v>151</v>
      </c>
      <c r="E1852" s="232" t="s">
        <v>1</v>
      </c>
      <c r="F1852" s="233" t="s">
        <v>231</v>
      </c>
      <c r="G1852" s="230"/>
      <c r="H1852" s="232" t="s">
        <v>1</v>
      </c>
      <c r="I1852" s="234"/>
      <c r="J1852" s="230"/>
      <c r="K1852" s="230"/>
      <c r="L1852" s="235"/>
      <c r="M1852" s="236"/>
      <c r="N1852" s="237"/>
      <c r="O1852" s="237"/>
      <c r="P1852" s="237"/>
      <c r="Q1852" s="237"/>
      <c r="R1852" s="237"/>
      <c r="S1852" s="237"/>
      <c r="T1852" s="238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39" t="s">
        <v>151</v>
      </c>
      <c r="AU1852" s="239" t="s">
        <v>149</v>
      </c>
      <c r="AV1852" s="13" t="s">
        <v>81</v>
      </c>
      <c r="AW1852" s="13" t="s">
        <v>30</v>
      </c>
      <c r="AX1852" s="13" t="s">
        <v>73</v>
      </c>
      <c r="AY1852" s="239" t="s">
        <v>141</v>
      </c>
    </row>
    <row r="1853" s="14" customFormat="1">
      <c r="A1853" s="14"/>
      <c r="B1853" s="240"/>
      <c r="C1853" s="241"/>
      <c r="D1853" s="231" t="s">
        <v>151</v>
      </c>
      <c r="E1853" s="242" t="s">
        <v>1</v>
      </c>
      <c r="F1853" s="243" t="s">
        <v>232</v>
      </c>
      <c r="G1853" s="241"/>
      <c r="H1853" s="244">
        <v>41.350999999999999</v>
      </c>
      <c r="I1853" s="245"/>
      <c r="J1853" s="241"/>
      <c r="K1853" s="241"/>
      <c r="L1853" s="246"/>
      <c r="M1853" s="247"/>
      <c r="N1853" s="248"/>
      <c r="O1853" s="248"/>
      <c r="P1853" s="248"/>
      <c r="Q1853" s="248"/>
      <c r="R1853" s="248"/>
      <c r="S1853" s="248"/>
      <c r="T1853" s="249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50" t="s">
        <v>151</v>
      </c>
      <c r="AU1853" s="250" t="s">
        <v>149</v>
      </c>
      <c r="AV1853" s="14" t="s">
        <v>149</v>
      </c>
      <c r="AW1853" s="14" t="s">
        <v>30</v>
      </c>
      <c r="AX1853" s="14" t="s">
        <v>73</v>
      </c>
      <c r="AY1853" s="250" t="s">
        <v>141</v>
      </c>
    </row>
    <row r="1854" s="13" customFormat="1">
      <c r="A1854" s="13"/>
      <c r="B1854" s="229"/>
      <c r="C1854" s="230"/>
      <c r="D1854" s="231" t="s">
        <v>151</v>
      </c>
      <c r="E1854" s="232" t="s">
        <v>1</v>
      </c>
      <c r="F1854" s="233" t="s">
        <v>233</v>
      </c>
      <c r="G1854" s="230"/>
      <c r="H1854" s="232" t="s">
        <v>1</v>
      </c>
      <c r="I1854" s="234"/>
      <c r="J1854" s="230"/>
      <c r="K1854" s="230"/>
      <c r="L1854" s="235"/>
      <c r="M1854" s="236"/>
      <c r="N1854" s="237"/>
      <c r="O1854" s="237"/>
      <c r="P1854" s="237"/>
      <c r="Q1854" s="237"/>
      <c r="R1854" s="237"/>
      <c r="S1854" s="237"/>
      <c r="T1854" s="238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T1854" s="239" t="s">
        <v>151</v>
      </c>
      <c r="AU1854" s="239" t="s">
        <v>149</v>
      </c>
      <c r="AV1854" s="13" t="s">
        <v>81</v>
      </c>
      <c r="AW1854" s="13" t="s">
        <v>30</v>
      </c>
      <c r="AX1854" s="13" t="s">
        <v>73</v>
      </c>
      <c r="AY1854" s="239" t="s">
        <v>141</v>
      </c>
    </row>
    <row r="1855" s="14" customFormat="1">
      <c r="A1855" s="14"/>
      <c r="B1855" s="240"/>
      <c r="C1855" s="241"/>
      <c r="D1855" s="231" t="s">
        <v>151</v>
      </c>
      <c r="E1855" s="242" t="s">
        <v>1</v>
      </c>
      <c r="F1855" s="243" t="s">
        <v>234</v>
      </c>
      <c r="G1855" s="241"/>
      <c r="H1855" s="244">
        <v>50.110999999999997</v>
      </c>
      <c r="I1855" s="245"/>
      <c r="J1855" s="241"/>
      <c r="K1855" s="241"/>
      <c r="L1855" s="246"/>
      <c r="M1855" s="247"/>
      <c r="N1855" s="248"/>
      <c r="O1855" s="248"/>
      <c r="P1855" s="248"/>
      <c r="Q1855" s="248"/>
      <c r="R1855" s="248"/>
      <c r="S1855" s="248"/>
      <c r="T1855" s="249"/>
      <c r="U1855" s="14"/>
      <c r="V1855" s="14"/>
      <c r="W1855" s="14"/>
      <c r="X1855" s="14"/>
      <c r="Y1855" s="14"/>
      <c r="Z1855" s="14"/>
      <c r="AA1855" s="14"/>
      <c r="AB1855" s="14"/>
      <c r="AC1855" s="14"/>
      <c r="AD1855" s="14"/>
      <c r="AE1855" s="14"/>
      <c r="AT1855" s="250" t="s">
        <v>151</v>
      </c>
      <c r="AU1855" s="250" t="s">
        <v>149</v>
      </c>
      <c r="AV1855" s="14" t="s">
        <v>149</v>
      </c>
      <c r="AW1855" s="14" t="s">
        <v>30</v>
      </c>
      <c r="AX1855" s="14" t="s">
        <v>73</v>
      </c>
      <c r="AY1855" s="250" t="s">
        <v>141</v>
      </c>
    </row>
    <row r="1856" s="13" customFormat="1">
      <c r="A1856" s="13"/>
      <c r="B1856" s="229"/>
      <c r="C1856" s="230"/>
      <c r="D1856" s="231" t="s">
        <v>151</v>
      </c>
      <c r="E1856" s="232" t="s">
        <v>1</v>
      </c>
      <c r="F1856" s="233" t="s">
        <v>235</v>
      </c>
      <c r="G1856" s="230"/>
      <c r="H1856" s="232" t="s">
        <v>1</v>
      </c>
      <c r="I1856" s="234"/>
      <c r="J1856" s="230"/>
      <c r="K1856" s="230"/>
      <c r="L1856" s="235"/>
      <c r="M1856" s="236"/>
      <c r="N1856" s="237"/>
      <c r="O1856" s="237"/>
      <c r="P1856" s="237"/>
      <c r="Q1856" s="237"/>
      <c r="R1856" s="237"/>
      <c r="S1856" s="237"/>
      <c r="T1856" s="238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39" t="s">
        <v>151</v>
      </c>
      <c r="AU1856" s="239" t="s">
        <v>149</v>
      </c>
      <c r="AV1856" s="13" t="s">
        <v>81</v>
      </c>
      <c r="AW1856" s="13" t="s">
        <v>30</v>
      </c>
      <c r="AX1856" s="13" t="s">
        <v>73</v>
      </c>
      <c r="AY1856" s="239" t="s">
        <v>141</v>
      </c>
    </row>
    <row r="1857" s="14" customFormat="1">
      <c r="A1857" s="14"/>
      <c r="B1857" s="240"/>
      <c r="C1857" s="241"/>
      <c r="D1857" s="231" t="s">
        <v>151</v>
      </c>
      <c r="E1857" s="242" t="s">
        <v>1</v>
      </c>
      <c r="F1857" s="243" t="s">
        <v>236</v>
      </c>
      <c r="G1857" s="241"/>
      <c r="H1857" s="244">
        <v>51.731000000000002</v>
      </c>
      <c r="I1857" s="245"/>
      <c r="J1857" s="241"/>
      <c r="K1857" s="241"/>
      <c r="L1857" s="246"/>
      <c r="M1857" s="247"/>
      <c r="N1857" s="248"/>
      <c r="O1857" s="248"/>
      <c r="P1857" s="248"/>
      <c r="Q1857" s="248"/>
      <c r="R1857" s="248"/>
      <c r="S1857" s="248"/>
      <c r="T1857" s="249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50" t="s">
        <v>151</v>
      </c>
      <c r="AU1857" s="250" t="s">
        <v>149</v>
      </c>
      <c r="AV1857" s="14" t="s">
        <v>149</v>
      </c>
      <c r="AW1857" s="14" t="s">
        <v>30</v>
      </c>
      <c r="AX1857" s="14" t="s">
        <v>73</v>
      </c>
      <c r="AY1857" s="250" t="s">
        <v>141</v>
      </c>
    </row>
    <row r="1858" s="13" customFormat="1">
      <c r="A1858" s="13"/>
      <c r="B1858" s="229"/>
      <c r="C1858" s="230"/>
      <c r="D1858" s="231" t="s">
        <v>151</v>
      </c>
      <c r="E1858" s="232" t="s">
        <v>1</v>
      </c>
      <c r="F1858" s="233" t="s">
        <v>237</v>
      </c>
      <c r="G1858" s="230"/>
      <c r="H1858" s="232" t="s">
        <v>1</v>
      </c>
      <c r="I1858" s="234"/>
      <c r="J1858" s="230"/>
      <c r="K1858" s="230"/>
      <c r="L1858" s="235"/>
      <c r="M1858" s="236"/>
      <c r="N1858" s="237"/>
      <c r="O1858" s="237"/>
      <c r="P1858" s="237"/>
      <c r="Q1858" s="237"/>
      <c r="R1858" s="237"/>
      <c r="S1858" s="237"/>
      <c r="T1858" s="23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39" t="s">
        <v>151</v>
      </c>
      <c r="AU1858" s="239" t="s">
        <v>149</v>
      </c>
      <c r="AV1858" s="13" t="s">
        <v>81</v>
      </c>
      <c r="AW1858" s="13" t="s">
        <v>30</v>
      </c>
      <c r="AX1858" s="13" t="s">
        <v>73</v>
      </c>
      <c r="AY1858" s="239" t="s">
        <v>141</v>
      </c>
    </row>
    <row r="1859" s="13" customFormat="1">
      <c r="A1859" s="13"/>
      <c r="B1859" s="229"/>
      <c r="C1859" s="230"/>
      <c r="D1859" s="231" t="s">
        <v>151</v>
      </c>
      <c r="E1859" s="232" t="s">
        <v>1</v>
      </c>
      <c r="F1859" s="233" t="s">
        <v>214</v>
      </c>
      <c r="G1859" s="230"/>
      <c r="H1859" s="232" t="s">
        <v>1</v>
      </c>
      <c r="I1859" s="234"/>
      <c r="J1859" s="230"/>
      <c r="K1859" s="230"/>
      <c r="L1859" s="235"/>
      <c r="M1859" s="236"/>
      <c r="N1859" s="237"/>
      <c r="O1859" s="237"/>
      <c r="P1859" s="237"/>
      <c r="Q1859" s="237"/>
      <c r="R1859" s="237"/>
      <c r="S1859" s="237"/>
      <c r="T1859" s="238"/>
      <c r="U1859" s="13"/>
      <c r="V1859" s="13"/>
      <c r="W1859" s="13"/>
      <c r="X1859" s="13"/>
      <c r="Y1859" s="13"/>
      <c r="Z1859" s="13"/>
      <c r="AA1859" s="13"/>
      <c r="AB1859" s="13"/>
      <c r="AC1859" s="13"/>
      <c r="AD1859" s="13"/>
      <c r="AE1859" s="13"/>
      <c r="AT1859" s="239" t="s">
        <v>151</v>
      </c>
      <c r="AU1859" s="239" t="s">
        <v>149</v>
      </c>
      <c r="AV1859" s="13" t="s">
        <v>81</v>
      </c>
      <c r="AW1859" s="13" t="s">
        <v>30</v>
      </c>
      <c r="AX1859" s="13" t="s">
        <v>73</v>
      </c>
      <c r="AY1859" s="239" t="s">
        <v>141</v>
      </c>
    </row>
    <row r="1860" s="14" customFormat="1">
      <c r="A1860" s="14"/>
      <c r="B1860" s="240"/>
      <c r="C1860" s="241"/>
      <c r="D1860" s="231" t="s">
        <v>151</v>
      </c>
      <c r="E1860" s="242" t="s">
        <v>1</v>
      </c>
      <c r="F1860" s="243" t="s">
        <v>238</v>
      </c>
      <c r="G1860" s="241"/>
      <c r="H1860" s="244">
        <v>-15.784000000000001</v>
      </c>
      <c r="I1860" s="245"/>
      <c r="J1860" s="241"/>
      <c r="K1860" s="241"/>
      <c r="L1860" s="246"/>
      <c r="M1860" s="247"/>
      <c r="N1860" s="248"/>
      <c r="O1860" s="248"/>
      <c r="P1860" s="248"/>
      <c r="Q1860" s="248"/>
      <c r="R1860" s="248"/>
      <c r="S1860" s="248"/>
      <c r="T1860" s="249"/>
      <c r="U1860" s="14"/>
      <c r="V1860" s="14"/>
      <c r="W1860" s="14"/>
      <c r="X1860" s="14"/>
      <c r="Y1860" s="14"/>
      <c r="Z1860" s="14"/>
      <c r="AA1860" s="14"/>
      <c r="AB1860" s="14"/>
      <c r="AC1860" s="14"/>
      <c r="AD1860" s="14"/>
      <c r="AE1860" s="14"/>
      <c r="AT1860" s="250" t="s">
        <v>151</v>
      </c>
      <c r="AU1860" s="250" t="s">
        <v>149</v>
      </c>
      <c r="AV1860" s="14" t="s">
        <v>149</v>
      </c>
      <c r="AW1860" s="14" t="s">
        <v>30</v>
      </c>
      <c r="AX1860" s="14" t="s">
        <v>73</v>
      </c>
      <c r="AY1860" s="250" t="s">
        <v>141</v>
      </c>
    </row>
    <row r="1861" s="13" customFormat="1">
      <c r="A1861" s="13"/>
      <c r="B1861" s="229"/>
      <c r="C1861" s="230"/>
      <c r="D1861" s="231" t="s">
        <v>151</v>
      </c>
      <c r="E1861" s="232" t="s">
        <v>1</v>
      </c>
      <c r="F1861" s="233" t="s">
        <v>216</v>
      </c>
      <c r="G1861" s="230"/>
      <c r="H1861" s="232" t="s">
        <v>1</v>
      </c>
      <c r="I1861" s="234"/>
      <c r="J1861" s="230"/>
      <c r="K1861" s="230"/>
      <c r="L1861" s="235"/>
      <c r="M1861" s="236"/>
      <c r="N1861" s="237"/>
      <c r="O1861" s="237"/>
      <c r="P1861" s="237"/>
      <c r="Q1861" s="237"/>
      <c r="R1861" s="237"/>
      <c r="S1861" s="237"/>
      <c r="T1861" s="238"/>
      <c r="U1861" s="13"/>
      <c r="V1861" s="13"/>
      <c r="W1861" s="13"/>
      <c r="X1861" s="13"/>
      <c r="Y1861" s="13"/>
      <c r="Z1861" s="13"/>
      <c r="AA1861" s="13"/>
      <c r="AB1861" s="13"/>
      <c r="AC1861" s="13"/>
      <c r="AD1861" s="13"/>
      <c r="AE1861" s="13"/>
      <c r="AT1861" s="239" t="s">
        <v>151</v>
      </c>
      <c r="AU1861" s="239" t="s">
        <v>149</v>
      </c>
      <c r="AV1861" s="13" t="s">
        <v>81</v>
      </c>
      <c r="AW1861" s="13" t="s">
        <v>30</v>
      </c>
      <c r="AX1861" s="13" t="s">
        <v>73</v>
      </c>
      <c r="AY1861" s="239" t="s">
        <v>141</v>
      </c>
    </row>
    <row r="1862" s="14" customFormat="1">
      <c r="A1862" s="14"/>
      <c r="B1862" s="240"/>
      <c r="C1862" s="241"/>
      <c r="D1862" s="231" t="s">
        <v>151</v>
      </c>
      <c r="E1862" s="242" t="s">
        <v>1</v>
      </c>
      <c r="F1862" s="243" t="s">
        <v>239</v>
      </c>
      <c r="G1862" s="241"/>
      <c r="H1862" s="244">
        <v>-5.46</v>
      </c>
      <c r="I1862" s="245"/>
      <c r="J1862" s="241"/>
      <c r="K1862" s="241"/>
      <c r="L1862" s="246"/>
      <c r="M1862" s="247"/>
      <c r="N1862" s="248"/>
      <c r="O1862" s="248"/>
      <c r="P1862" s="248"/>
      <c r="Q1862" s="248"/>
      <c r="R1862" s="248"/>
      <c r="S1862" s="248"/>
      <c r="T1862" s="249"/>
      <c r="U1862" s="14"/>
      <c r="V1862" s="14"/>
      <c r="W1862" s="14"/>
      <c r="X1862" s="14"/>
      <c r="Y1862" s="14"/>
      <c r="Z1862" s="14"/>
      <c r="AA1862" s="14"/>
      <c r="AB1862" s="14"/>
      <c r="AC1862" s="14"/>
      <c r="AD1862" s="14"/>
      <c r="AE1862" s="14"/>
      <c r="AT1862" s="250" t="s">
        <v>151</v>
      </c>
      <c r="AU1862" s="250" t="s">
        <v>149</v>
      </c>
      <c r="AV1862" s="14" t="s">
        <v>149</v>
      </c>
      <c r="AW1862" s="14" t="s">
        <v>30</v>
      </c>
      <c r="AX1862" s="14" t="s">
        <v>73</v>
      </c>
      <c r="AY1862" s="250" t="s">
        <v>141</v>
      </c>
    </row>
    <row r="1863" s="15" customFormat="1">
      <c r="A1863" s="15"/>
      <c r="B1863" s="262"/>
      <c r="C1863" s="263"/>
      <c r="D1863" s="231" t="s">
        <v>151</v>
      </c>
      <c r="E1863" s="264" t="s">
        <v>1</v>
      </c>
      <c r="F1863" s="265" t="s">
        <v>173</v>
      </c>
      <c r="G1863" s="263"/>
      <c r="H1863" s="266">
        <v>255.148</v>
      </c>
      <c r="I1863" s="267"/>
      <c r="J1863" s="263"/>
      <c r="K1863" s="263"/>
      <c r="L1863" s="268"/>
      <c r="M1863" s="269"/>
      <c r="N1863" s="270"/>
      <c r="O1863" s="270"/>
      <c r="P1863" s="270"/>
      <c r="Q1863" s="270"/>
      <c r="R1863" s="270"/>
      <c r="S1863" s="270"/>
      <c r="T1863" s="271"/>
      <c r="U1863" s="15"/>
      <c r="V1863" s="15"/>
      <c r="W1863" s="15"/>
      <c r="X1863" s="15"/>
      <c r="Y1863" s="15"/>
      <c r="Z1863" s="15"/>
      <c r="AA1863" s="15"/>
      <c r="AB1863" s="15"/>
      <c r="AC1863" s="15"/>
      <c r="AD1863" s="15"/>
      <c r="AE1863" s="15"/>
      <c r="AT1863" s="272" t="s">
        <v>151</v>
      </c>
      <c r="AU1863" s="272" t="s">
        <v>149</v>
      </c>
      <c r="AV1863" s="15" t="s">
        <v>148</v>
      </c>
      <c r="AW1863" s="15" t="s">
        <v>30</v>
      </c>
      <c r="AX1863" s="15" t="s">
        <v>81</v>
      </c>
      <c r="AY1863" s="272" t="s">
        <v>141</v>
      </c>
    </row>
    <row r="1864" s="2" customFormat="1" ht="16.5" customHeight="1">
      <c r="A1864" s="38"/>
      <c r="B1864" s="39"/>
      <c r="C1864" s="215" t="s">
        <v>2114</v>
      </c>
      <c r="D1864" s="215" t="s">
        <v>144</v>
      </c>
      <c r="E1864" s="216" t="s">
        <v>2115</v>
      </c>
      <c r="F1864" s="217" t="s">
        <v>2116</v>
      </c>
      <c r="G1864" s="218" t="s">
        <v>168</v>
      </c>
      <c r="H1864" s="219">
        <v>255.148</v>
      </c>
      <c r="I1864" s="220"/>
      <c r="J1864" s="221">
        <f>ROUND(I1864*H1864,2)</f>
        <v>0</v>
      </c>
      <c r="K1864" s="222"/>
      <c r="L1864" s="44"/>
      <c r="M1864" s="223" t="s">
        <v>1</v>
      </c>
      <c r="N1864" s="224" t="s">
        <v>39</v>
      </c>
      <c r="O1864" s="91"/>
      <c r="P1864" s="225">
        <f>O1864*H1864</f>
        <v>0</v>
      </c>
      <c r="Q1864" s="225">
        <v>0.001</v>
      </c>
      <c r="R1864" s="225">
        <f>Q1864*H1864</f>
        <v>0.25514799999999999</v>
      </c>
      <c r="S1864" s="225">
        <v>0.00031</v>
      </c>
      <c r="T1864" s="226">
        <f>S1864*H1864</f>
        <v>0.079095879999999993</v>
      </c>
      <c r="U1864" s="38"/>
      <c r="V1864" s="38"/>
      <c r="W1864" s="38"/>
      <c r="X1864" s="38"/>
      <c r="Y1864" s="38"/>
      <c r="Z1864" s="38"/>
      <c r="AA1864" s="38"/>
      <c r="AB1864" s="38"/>
      <c r="AC1864" s="38"/>
      <c r="AD1864" s="38"/>
      <c r="AE1864" s="38"/>
      <c r="AR1864" s="227" t="s">
        <v>265</v>
      </c>
      <c r="AT1864" s="227" t="s">
        <v>144</v>
      </c>
      <c r="AU1864" s="227" t="s">
        <v>149</v>
      </c>
      <c r="AY1864" s="17" t="s">
        <v>141</v>
      </c>
      <c r="BE1864" s="228">
        <f>IF(N1864="základní",J1864,0)</f>
        <v>0</v>
      </c>
      <c r="BF1864" s="228">
        <f>IF(N1864="snížená",J1864,0)</f>
        <v>0</v>
      </c>
      <c r="BG1864" s="228">
        <f>IF(N1864="zákl. přenesená",J1864,0)</f>
        <v>0</v>
      </c>
      <c r="BH1864" s="228">
        <f>IF(N1864="sníž. přenesená",J1864,0)</f>
        <v>0</v>
      </c>
      <c r="BI1864" s="228">
        <f>IF(N1864="nulová",J1864,0)</f>
        <v>0</v>
      </c>
      <c r="BJ1864" s="17" t="s">
        <v>149</v>
      </c>
      <c r="BK1864" s="228">
        <f>ROUND(I1864*H1864,2)</f>
        <v>0</v>
      </c>
      <c r="BL1864" s="17" t="s">
        <v>265</v>
      </c>
      <c r="BM1864" s="227" t="s">
        <v>2117</v>
      </c>
    </row>
    <row r="1865" s="13" customFormat="1">
      <c r="A1865" s="13"/>
      <c r="B1865" s="229"/>
      <c r="C1865" s="230"/>
      <c r="D1865" s="231" t="s">
        <v>151</v>
      </c>
      <c r="E1865" s="232" t="s">
        <v>1</v>
      </c>
      <c r="F1865" s="233" t="s">
        <v>2108</v>
      </c>
      <c r="G1865" s="230"/>
      <c r="H1865" s="232" t="s">
        <v>1</v>
      </c>
      <c r="I1865" s="234"/>
      <c r="J1865" s="230"/>
      <c r="K1865" s="230"/>
      <c r="L1865" s="235"/>
      <c r="M1865" s="236"/>
      <c r="N1865" s="237"/>
      <c r="O1865" s="237"/>
      <c r="P1865" s="237"/>
      <c r="Q1865" s="237"/>
      <c r="R1865" s="237"/>
      <c r="S1865" s="237"/>
      <c r="T1865" s="238"/>
      <c r="U1865" s="13"/>
      <c r="V1865" s="13"/>
      <c r="W1865" s="13"/>
      <c r="X1865" s="13"/>
      <c r="Y1865" s="13"/>
      <c r="Z1865" s="13"/>
      <c r="AA1865" s="13"/>
      <c r="AB1865" s="13"/>
      <c r="AC1865" s="13"/>
      <c r="AD1865" s="13"/>
      <c r="AE1865" s="13"/>
      <c r="AT1865" s="239" t="s">
        <v>151</v>
      </c>
      <c r="AU1865" s="239" t="s">
        <v>149</v>
      </c>
      <c r="AV1865" s="13" t="s">
        <v>81</v>
      </c>
      <c r="AW1865" s="13" t="s">
        <v>30</v>
      </c>
      <c r="AX1865" s="13" t="s">
        <v>73</v>
      </c>
      <c r="AY1865" s="239" t="s">
        <v>141</v>
      </c>
    </row>
    <row r="1866" s="13" customFormat="1">
      <c r="A1866" s="13"/>
      <c r="B1866" s="229"/>
      <c r="C1866" s="230"/>
      <c r="D1866" s="231" t="s">
        <v>151</v>
      </c>
      <c r="E1866" s="232" t="s">
        <v>1</v>
      </c>
      <c r="F1866" s="233" t="s">
        <v>190</v>
      </c>
      <c r="G1866" s="230"/>
      <c r="H1866" s="232" t="s">
        <v>1</v>
      </c>
      <c r="I1866" s="234"/>
      <c r="J1866" s="230"/>
      <c r="K1866" s="230"/>
      <c r="L1866" s="235"/>
      <c r="M1866" s="236"/>
      <c r="N1866" s="237"/>
      <c r="O1866" s="237"/>
      <c r="P1866" s="237"/>
      <c r="Q1866" s="237"/>
      <c r="R1866" s="237"/>
      <c r="S1866" s="237"/>
      <c r="T1866" s="238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39" t="s">
        <v>151</v>
      </c>
      <c r="AU1866" s="239" t="s">
        <v>149</v>
      </c>
      <c r="AV1866" s="13" t="s">
        <v>81</v>
      </c>
      <c r="AW1866" s="13" t="s">
        <v>30</v>
      </c>
      <c r="AX1866" s="13" t="s">
        <v>73</v>
      </c>
      <c r="AY1866" s="239" t="s">
        <v>141</v>
      </c>
    </row>
    <row r="1867" s="14" customFormat="1">
      <c r="A1867" s="14"/>
      <c r="B1867" s="240"/>
      <c r="C1867" s="241"/>
      <c r="D1867" s="231" t="s">
        <v>151</v>
      </c>
      <c r="E1867" s="242" t="s">
        <v>1</v>
      </c>
      <c r="F1867" s="243" t="s">
        <v>191</v>
      </c>
      <c r="G1867" s="241"/>
      <c r="H1867" s="244">
        <v>8.5990000000000002</v>
      </c>
      <c r="I1867" s="245"/>
      <c r="J1867" s="241"/>
      <c r="K1867" s="241"/>
      <c r="L1867" s="246"/>
      <c r="M1867" s="247"/>
      <c r="N1867" s="248"/>
      <c r="O1867" s="248"/>
      <c r="P1867" s="248"/>
      <c r="Q1867" s="248"/>
      <c r="R1867" s="248"/>
      <c r="S1867" s="248"/>
      <c r="T1867" s="249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0" t="s">
        <v>151</v>
      </c>
      <c r="AU1867" s="250" t="s">
        <v>149</v>
      </c>
      <c r="AV1867" s="14" t="s">
        <v>149</v>
      </c>
      <c r="AW1867" s="14" t="s">
        <v>30</v>
      </c>
      <c r="AX1867" s="14" t="s">
        <v>73</v>
      </c>
      <c r="AY1867" s="250" t="s">
        <v>141</v>
      </c>
    </row>
    <row r="1868" s="13" customFormat="1">
      <c r="A1868" s="13"/>
      <c r="B1868" s="229"/>
      <c r="C1868" s="230"/>
      <c r="D1868" s="231" t="s">
        <v>151</v>
      </c>
      <c r="E1868" s="232" t="s">
        <v>1</v>
      </c>
      <c r="F1868" s="233" t="s">
        <v>192</v>
      </c>
      <c r="G1868" s="230"/>
      <c r="H1868" s="232" t="s">
        <v>1</v>
      </c>
      <c r="I1868" s="234"/>
      <c r="J1868" s="230"/>
      <c r="K1868" s="230"/>
      <c r="L1868" s="235"/>
      <c r="M1868" s="236"/>
      <c r="N1868" s="237"/>
      <c r="O1868" s="237"/>
      <c r="P1868" s="237"/>
      <c r="Q1868" s="237"/>
      <c r="R1868" s="237"/>
      <c r="S1868" s="237"/>
      <c r="T1868" s="238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39" t="s">
        <v>151</v>
      </c>
      <c r="AU1868" s="239" t="s">
        <v>149</v>
      </c>
      <c r="AV1868" s="13" t="s">
        <v>81</v>
      </c>
      <c r="AW1868" s="13" t="s">
        <v>30</v>
      </c>
      <c r="AX1868" s="13" t="s">
        <v>73</v>
      </c>
      <c r="AY1868" s="239" t="s">
        <v>141</v>
      </c>
    </row>
    <row r="1869" s="14" customFormat="1">
      <c r="A1869" s="14"/>
      <c r="B1869" s="240"/>
      <c r="C1869" s="241"/>
      <c r="D1869" s="231" t="s">
        <v>151</v>
      </c>
      <c r="E1869" s="242" t="s">
        <v>1</v>
      </c>
      <c r="F1869" s="243" t="s">
        <v>193</v>
      </c>
      <c r="G1869" s="241"/>
      <c r="H1869" s="244">
        <v>1.1220000000000001</v>
      </c>
      <c r="I1869" s="245"/>
      <c r="J1869" s="241"/>
      <c r="K1869" s="241"/>
      <c r="L1869" s="246"/>
      <c r="M1869" s="247"/>
      <c r="N1869" s="248"/>
      <c r="O1869" s="248"/>
      <c r="P1869" s="248"/>
      <c r="Q1869" s="248"/>
      <c r="R1869" s="248"/>
      <c r="S1869" s="248"/>
      <c r="T1869" s="249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0" t="s">
        <v>151</v>
      </c>
      <c r="AU1869" s="250" t="s">
        <v>149</v>
      </c>
      <c r="AV1869" s="14" t="s">
        <v>149</v>
      </c>
      <c r="AW1869" s="14" t="s">
        <v>30</v>
      </c>
      <c r="AX1869" s="14" t="s">
        <v>73</v>
      </c>
      <c r="AY1869" s="250" t="s">
        <v>141</v>
      </c>
    </row>
    <row r="1870" s="13" customFormat="1">
      <c r="A1870" s="13"/>
      <c r="B1870" s="229"/>
      <c r="C1870" s="230"/>
      <c r="D1870" s="231" t="s">
        <v>151</v>
      </c>
      <c r="E1870" s="232" t="s">
        <v>1</v>
      </c>
      <c r="F1870" s="233" t="s">
        <v>194</v>
      </c>
      <c r="G1870" s="230"/>
      <c r="H1870" s="232" t="s">
        <v>1</v>
      </c>
      <c r="I1870" s="234"/>
      <c r="J1870" s="230"/>
      <c r="K1870" s="230"/>
      <c r="L1870" s="235"/>
      <c r="M1870" s="236"/>
      <c r="N1870" s="237"/>
      <c r="O1870" s="237"/>
      <c r="P1870" s="237"/>
      <c r="Q1870" s="237"/>
      <c r="R1870" s="237"/>
      <c r="S1870" s="237"/>
      <c r="T1870" s="238"/>
      <c r="U1870" s="13"/>
      <c r="V1870" s="13"/>
      <c r="W1870" s="13"/>
      <c r="X1870" s="13"/>
      <c r="Y1870" s="13"/>
      <c r="Z1870" s="13"/>
      <c r="AA1870" s="13"/>
      <c r="AB1870" s="13"/>
      <c r="AC1870" s="13"/>
      <c r="AD1870" s="13"/>
      <c r="AE1870" s="13"/>
      <c r="AT1870" s="239" t="s">
        <v>151</v>
      </c>
      <c r="AU1870" s="239" t="s">
        <v>149</v>
      </c>
      <c r="AV1870" s="13" t="s">
        <v>81</v>
      </c>
      <c r="AW1870" s="13" t="s">
        <v>30</v>
      </c>
      <c r="AX1870" s="13" t="s">
        <v>73</v>
      </c>
      <c r="AY1870" s="239" t="s">
        <v>141</v>
      </c>
    </row>
    <row r="1871" s="14" customFormat="1">
      <c r="A1871" s="14"/>
      <c r="B1871" s="240"/>
      <c r="C1871" s="241"/>
      <c r="D1871" s="231" t="s">
        <v>151</v>
      </c>
      <c r="E1871" s="242" t="s">
        <v>1</v>
      </c>
      <c r="F1871" s="243" t="s">
        <v>195</v>
      </c>
      <c r="G1871" s="241"/>
      <c r="H1871" s="244">
        <v>3.0409999999999999</v>
      </c>
      <c r="I1871" s="245"/>
      <c r="J1871" s="241"/>
      <c r="K1871" s="241"/>
      <c r="L1871" s="246"/>
      <c r="M1871" s="247"/>
      <c r="N1871" s="248"/>
      <c r="O1871" s="248"/>
      <c r="P1871" s="248"/>
      <c r="Q1871" s="248"/>
      <c r="R1871" s="248"/>
      <c r="S1871" s="248"/>
      <c r="T1871" s="249"/>
      <c r="U1871" s="14"/>
      <c r="V1871" s="14"/>
      <c r="W1871" s="14"/>
      <c r="X1871" s="14"/>
      <c r="Y1871" s="14"/>
      <c r="Z1871" s="14"/>
      <c r="AA1871" s="14"/>
      <c r="AB1871" s="14"/>
      <c r="AC1871" s="14"/>
      <c r="AD1871" s="14"/>
      <c r="AE1871" s="14"/>
      <c r="AT1871" s="250" t="s">
        <v>151</v>
      </c>
      <c r="AU1871" s="250" t="s">
        <v>149</v>
      </c>
      <c r="AV1871" s="14" t="s">
        <v>149</v>
      </c>
      <c r="AW1871" s="14" t="s">
        <v>30</v>
      </c>
      <c r="AX1871" s="14" t="s">
        <v>73</v>
      </c>
      <c r="AY1871" s="250" t="s">
        <v>141</v>
      </c>
    </row>
    <row r="1872" s="13" customFormat="1">
      <c r="A1872" s="13"/>
      <c r="B1872" s="229"/>
      <c r="C1872" s="230"/>
      <c r="D1872" s="231" t="s">
        <v>151</v>
      </c>
      <c r="E1872" s="232" t="s">
        <v>1</v>
      </c>
      <c r="F1872" s="233" t="s">
        <v>196</v>
      </c>
      <c r="G1872" s="230"/>
      <c r="H1872" s="232" t="s">
        <v>1</v>
      </c>
      <c r="I1872" s="234"/>
      <c r="J1872" s="230"/>
      <c r="K1872" s="230"/>
      <c r="L1872" s="235"/>
      <c r="M1872" s="236"/>
      <c r="N1872" s="237"/>
      <c r="O1872" s="237"/>
      <c r="P1872" s="237"/>
      <c r="Q1872" s="237"/>
      <c r="R1872" s="237"/>
      <c r="S1872" s="237"/>
      <c r="T1872" s="238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39" t="s">
        <v>151</v>
      </c>
      <c r="AU1872" s="239" t="s">
        <v>149</v>
      </c>
      <c r="AV1872" s="13" t="s">
        <v>81</v>
      </c>
      <c r="AW1872" s="13" t="s">
        <v>30</v>
      </c>
      <c r="AX1872" s="13" t="s">
        <v>73</v>
      </c>
      <c r="AY1872" s="239" t="s">
        <v>141</v>
      </c>
    </row>
    <row r="1873" s="14" customFormat="1">
      <c r="A1873" s="14"/>
      <c r="B1873" s="240"/>
      <c r="C1873" s="241"/>
      <c r="D1873" s="231" t="s">
        <v>151</v>
      </c>
      <c r="E1873" s="242" t="s">
        <v>1</v>
      </c>
      <c r="F1873" s="243" t="s">
        <v>197</v>
      </c>
      <c r="G1873" s="241"/>
      <c r="H1873" s="244">
        <v>13.135999999999999</v>
      </c>
      <c r="I1873" s="245"/>
      <c r="J1873" s="241"/>
      <c r="K1873" s="241"/>
      <c r="L1873" s="246"/>
      <c r="M1873" s="247"/>
      <c r="N1873" s="248"/>
      <c r="O1873" s="248"/>
      <c r="P1873" s="248"/>
      <c r="Q1873" s="248"/>
      <c r="R1873" s="248"/>
      <c r="S1873" s="248"/>
      <c r="T1873" s="249"/>
      <c r="U1873" s="14"/>
      <c r="V1873" s="14"/>
      <c r="W1873" s="14"/>
      <c r="X1873" s="14"/>
      <c r="Y1873" s="14"/>
      <c r="Z1873" s="14"/>
      <c r="AA1873" s="14"/>
      <c r="AB1873" s="14"/>
      <c r="AC1873" s="14"/>
      <c r="AD1873" s="14"/>
      <c r="AE1873" s="14"/>
      <c r="AT1873" s="250" t="s">
        <v>151</v>
      </c>
      <c r="AU1873" s="250" t="s">
        <v>149</v>
      </c>
      <c r="AV1873" s="14" t="s">
        <v>149</v>
      </c>
      <c r="AW1873" s="14" t="s">
        <v>30</v>
      </c>
      <c r="AX1873" s="14" t="s">
        <v>73</v>
      </c>
      <c r="AY1873" s="250" t="s">
        <v>141</v>
      </c>
    </row>
    <row r="1874" s="13" customFormat="1">
      <c r="A1874" s="13"/>
      <c r="B1874" s="229"/>
      <c r="C1874" s="230"/>
      <c r="D1874" s="231" t="s">
        <v>151</v>
      </c>
      <c r="E1874" s="232" t="s">
        <v>1</v>
      </c>
      <c r="F1874" s="233" t="s">
        <v>198</v>
      </c>
      <c r="G1874" s="230"/>
      <c r="H1874" s="232" t="s">
        <v>1</v>
      </c>
      <c r="I1874" s="234"/>
      <c r="J1874" s="230"/>
      <c r="K1874" s="230"/>
      <c r="L1874" s="235"/>
      <c r="M1874" s="236"/>
      <c r="N1874" s="237"/>
      <c r="O1874" s="237"/>
      <c r="P1874" s="237"/>
      <c r="Q1874" s="237"/>
      <c r="R1874" s="237"/>
      <c r="S1874" s="237"/>
      <c r="T1874" s="238"/>
      <c r="U1874" s="13"/>
      <c r="V1874" s="13"/>
      <c r="W1874" s="13"/>
      <c r="X1874" s="13"/>
      <c r="Y1874" s="13"/>
      <c r="Z1874" s="13"/>
      <c r="AA1874" s="13"/>
      <c r="AB1874" s="13"/>
      <c r="AC1874" s="13"/>
      <c r="AD1874" s="13"/>
      <c r="AE1874" s="13"/>
      <c r="AT1874" s="239" t="s">
        <v>151</v>
      </c>
      <c r="AU1874" s="239" t="s">
        <v>149</v>
      </c>
      <c r="AV1874" s="13" t="s">
        <v>81</v>
      </c>
      <c r="AW1874" s="13" t="s">
        <v>30</v>
      </c>
      <c r="AX1874" s="13" t="s">
        <v>73</v>
      </c>
      <c r="AY1874" s="239" t="s">
        <v>141</v>
      </c>
    </row>
    <row r="1875" s="14" customFormat="1">
      <c r="A1875" s="14"/>
      <c r="B1875" s="240"/>
      <c r="C1875" s="241"/>
      <c r="D1875" s="231" t="s">
        <v>151</v>
      </c>
      <c r="E1875" s="242" t="s">
        <v>1</v>
      </c>
      <c r="F1875" s="243" t="s">
        <v>199</v>
      </c>
      <c r="G1875" s="241"/>
      <c r="H1875" s="244">
        <v>20.309000000000001</v>
      </c>
      <c r="I1875" s="245"/>
      <c r="J1875" s="241"/>
      <c r="K1875" s="241"/>
      <c r="L1875" s="246"/>
      <c r="M1875" s="247"/>
      <c r="N1875" s="248"/>
      <c r="O1875" s="248"/>
      <c r="P1875" s="248"/>
      <c r="Q1875" s="248"/>
      <c r="R1875" s="248"/>
      <c r="S1875" s="248"/>
      <c r="T1875" s="249"/>
      <c r="U1875" s="14"/>
      <c r="V1875" s="14"/>
      <c r="W1875" s="14"/>
      <c r="X1875" s="14"/>
      <c r="Y1875" s="14"/>
      <c r="Z1875" s="14"/>
      <c r="AA1875" s="14"/>
      <c r="AB1875" s="14"/>
      <c r="AC1875" s="14"/>
      <c r="AD1875" s="14"/>
      <c r="AE1875" s="14"/>
      <c r="AT1875" s="250" t="s">
        <v>151</v>
      </c>
      <c r="AU1875" s="250" t="s">
        <v>149</v>
      </c>
      <c r="AV1875" s="14" t="s">
        <v>149</v>
      </c>
      <c r="AW1875" s="14" t="s">
        <v>30</v>
      </c>
      <c r="AX1875" s="14" t="s">
        <v>73</v>
      </c>
      <c r="AY1875" s="250" t="s">
        <v>141</v>
      </c>
    </row>
    <row r="1876" s="13" customFormat="1">
      <c r="A1876" s="13"/>
      <c r="B1876" s="229"/>
      <c r="C1876" s="230"/>
      <c r="D1876" s="231" t="s">
        <v>151</v>
      </c>
      <c r="E1876" s="232" t="s">
        <v>1</v>
      </c>
      <c r="F1876" s="233" t="s">
        <v>200</v>
      </c>
      <c r="G1876" s="230"/>
      <c r="H1876" s="232" t="s">
        <v>1</v>
      </c>
      <c r="I1876" s="234"/>
      <c r="J1876" s="230"/>
      <c r="K1876" s="230"/>
      <c r="L1876" s="235"/>
      <c r="M1876" s="236"/>
      <c r="N1876" s="237"/>
      <c r="O1876" s="237"/>
      <c r="P1876" s="237"/>
      <c r="Q1876" s="237"/>
      <c r="R1876" s="237"/>
      <c r="S1876" s="237"/>
      <c r="T1876" s="238"/>
      <c r="U1876" s="13"/>
      <c r="V1876" s="13"/>
      <c r="W1876" s="13"/>
      <c r="X1876" s="13"/>
      <c r="Y1876" s="13"/>
      <c r="Z1876" s="13"/>
      <c r="AA1876" s="13"/>
      <c r="AB1876" s="13"/>
      <c r="AC1876" s="13"/>
      <c r="AD1876" s="13"/>
      <c r="AE1876" s="13"/>
      <c r="AT1876" s="239" t="s">
        <v>151</v>
      </c>
      <c r="AU1876" s="239" t="s">
        <v>149</v>
      </c>
      <c r="AV1876" s="13" t="s">
        <v>81</v>
      </c>
      <c r="AW1876" s="13" t="s">
        <v>30</v>
      </c>
      <c r="AX1876" s="13" t="s">
        <v>73</v>
      </c>
      <c r="AY1876" s="239" t="s">
        <v>141</v>
      </c>
    </row>
    <row r="1877" s="14" customFormat="1">
      <c r="A1877" s="14"/>
      <c r="B1877" s="240"/>
      <c r="C1877" s="241"/>
      <c r="D1877" s="231" t="s">
        <v>151</v>
      </c>
      <c r="E1877" s="242" t="s">
        <v>1</v>
      </c>
      <c r="F1877" s="243" t="s">
        <v>201</v>
      </c>
      <c r="G1877" s="241"/>
      <c r="H1877" s="244">
        <v>15.641</v>
      </c>
      <c r="I1877" s="245"/>
      <c r="J1877" s="241"/>
      <c r="K1877" s="241"/>
      <c r="L1877" s="246"/>
      <c r="M1877" s="247"/>
      <c r="N1877" s="248"/>
      <c r="O1877" s="248"/>
      <c r="P1877" s="248"/>
      <c r="Q1877" s="248"/>
      <c r="R1877" s="248"/>
      <c r="S1877" s="248"/>
      <c r="T1877" s="249"/>
      <c r="U1877" s="14"/>
      <c r="V1877" s="14"/>
      <c r="W1877" s="14"/>
      <c r="X1877" s="14"/>
      <c r="Y1877" s="14"/>
      <c r="Z1877" s="14"/>
      <c r="AA1877" s="14"/>
      <c r="AB1877" s="14"/>
      <c r="AC1877" s="14"/>
      <c r="AD1877" s="14"/>
      <c r="AE1877" s="14"/>
      <c r="AT1877" s="250" t="s">
        <v>151</v>
      </c>
      <c r="AU1877" s="250" t="s">
        <v>149</v>
      </c>
      <c r="AV1877" s="14" t="s">
        <v>149</v>
      </c>
      <c r="AW1877" s="14" t="s">
        <v>30</v>
      </c>
      <c r="AX1877" s="14" t="s">
        <v>73</v>
      </c>
      <c r="AY1877" s="250" t="s">
        <v>141</v>
      </c>
    </row>
    <row r="1878" s="13" customFormat="1">
      <c r="A1878" s="13"/>
      <c r="B1878" s="229"/>
      <c r="C1878" s="230"/>
      <c r="D1878" s="231" t="s">
        <v>151</v>
      </c>
      <c r="E1878" s="232" t="s">
        <v>1</v>
      </c>
      <c r="F1878" s="233" t="s">
        <v>2109</v>
      </c>
      <c r="G1878" s="230"/>
      <c r="H1878" s="232" t="s">
        <v>1</v>
      </c>
      <c r="I1878" s="234"/>
      <c r="J1878" s="230"/>
      <c r="K1878" s="230"/>
      <c r="L1878" s="235"/>
      <c r="M1878" s="236"/>
      <c r="N1878" s="237"/>
      <c r="O1878" s="237"/>
      <c r="P1878" s="237"/>
      <c r="Q1878" s="237"/>
      <c r="R1878" s="237"/>
      <c r="S1878" s="237"/>
      <c r="T1878" s="238"/>
      <c r="U1878" s="13"/>
      <c r="V1878" s="13"/>
      <c r="W1878" s="13"/>
      <c r="X1878" s="13"/>
      <c r="Y1878" s="13"/>
      <c r="Z1878" s="13"/>
      <c r="AA1878" s="13"/>
      <c r="AB1878" s="13"/>
      <c r="AC1878" s="13"/>
      <c r="AD1878" s="13"/>
      <c r="AE1878" s="13"/>
      <c r="AT1878" s="239" t="s">
        <v>151</v>
      </c>
      <c r="AU1878" s="239" t="s">
        <v>149</v>
      </c>
      <c r="AV1878" s="13" t="s">
        <v>81</v>
      </c>
      <c r="AW1878" s="13" t="s">
        <v>30</v>
      </c>
      <c r="AX1878" s="13" t="s">
        <v>73</v>
      </c>
      <c r="AY1878" s="239" t="s">
        <v>141</v>
      </c>
    </row>
    <row r="1879" s="13" customFormat="1">
      <c r="A1879" s="13"/>
      <c r="B1879" s="229"/>
      <c r="C1879" s="230"/>
      <c r="D1879" s="231" t="s">
        <v>151</v>
      </c>
      <c r="E1879" s="232" t="s">
        <v>1</v>
      </c>
      <c r="F1879" s="233" t="s">
        <v>225</v>
      </c>
      <c r="G1879" s="230"/>
      <c r="H1879" s="232" t="s">
        <v>1</v>
      </c>
      <c r="I1879" s="234"/>
      <c r="J1879" s="230"/>
      <c r="K1879" s="230"/>
      <c r="L1879" s="235"/>
      <c r="M1879" s="236"/>
      <c r="N1879" s="237"/>
      <c r="O1879" s="237"/>
      <c r="P1879" s="237"/>
      <c r="Q1879" s="237"/>
      <c r="R1879" s="237"/>
      <c r="S1879" s="237"/>
      <c r="T1879" s="238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39" t="s">
        <v>151</v>
      </c>
      <c r="AU1879" s="239" t="s">
        <v>149</v>
      </c>
      <c r="AV1879" s="13" t="s">
        <v>81</v>
      </c>
      <c r="AW1879" s="13" t="s">
        <v>30</v>
      </c>
      <c r="AX1879" s="13" t="s">
        <v>73</v>
      </c>
      <c r="AY1879" s="239" t="s">
        <v>141</v>
      </c>
    </row>
    <row r="1880" s="14" customFormat="1">
      <c r="A1880" s="14"/>
      <c r="B1880" s="240"/>
      <c r="C1880" s="241"/>
      <c r="D1880" s="231" t="s">
        <v>151</v>
      </c>
      <c r="E1880" s="242" t="s">
        <v>1</v>
      </c>
      <c r="F1880" s="243" t="s">
        <v>226</v>
      </c>
      <c r="G1880" s="241"/>
      <c r="H1880" s="244">
        <v>37.396999999999998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151</v>
      </c>
      <c r="AU1880" s="250" t="s">
        <v>149</v>
      </c>
      <c r="AV1880" s="14" t="s">
        <v>149</v>
      </c>
      <c r="AW1880" s="14" t="s">
        <v>30</v>
      </c>
      <c r="AX1880" s="14" t="s">
        <v>73</v>
      </c>
      <c r="AY1880" s="250" t="s">
        <v>141</v>
      </c>
    </row>
    <row r="1881" s="13" customFormat="1">
      <c r="A1881" s="13"/>
      <c r="B1881" s="229"/>
      <c r="C1881" s="230"/>
      <c r="D1881" s="231" t="s">
        <v>151</v>
      </c>
      <c r="E1881" s="232" t="s">
        <v>1</v>
      </c>
      <c r="F1881" s="233" t="s">
        <v>227</v>
      </c>
      <c r="G1881" s="230"/>
      <c r="H1881" s="232" t="s">
        <v>1</v>
      </c>
      <c r="I1881" s="234"/>
      <c r="J1881" s="230"/>
      <c r="K1881" s="230"/>
      <c r="L1881" s="235"/>
      <c r="M1881" s="236"/>
      <c r="N1881" s="237"/>
      <c r="O1881" s="237"/>
      <c r="P1881" s="237"/>
      <c r="Q1881" s="237"/>
      <c r="R1881" s="237"/>
      <c r="S1881" s="237"/>
      <c r="T1881" s="238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39" t="s">
        <v>151</v>
      </c>
      <c r="AU1881" s="239" t="s">
        <v>149</v>
      </c>
      <c r="AV1881" s="13" t="s">
        <v>81</v>
      </c>
      <c r="AW1881" s="13" t="s">
        <v>30</v>
      </c>
      <c r="AX1881" s="13" t="s">
        <v>73</v>
      </c>
      <c r="AY1881" s="239" t="s">
        <v>141</v>
      </c>
    </row>
    <row r="1882" s="14" customFormat="1">
      <c r="A1882" s="14"/>
      <c r="B1882" s="240"/>
      <c r="C1882" s="241"/>
      <c r="D1882" s="231" t="s">
        <v>151</v>
      </c>
      <c r="E1882" s="242" t="s">
        <v>1</v>
      </c>
      <c r="F1882" s="243" t="s">
        <v>228</v>
      </c>
      <c r="G1882" s="241"/>
      <c r="H1882" s="244">
        <v>12.471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151</v>
      </c>
      <c r="AU1882" s="250" t="s">
        <v>149</v>
      </c>
      <c r="AV1882" s="14" t="s">
        <v>149</v>
      </c>
      <c r="AW1882" s="14" t="s">
        <v>30</v>
      </c>
      <c r="AX1882" s="14" t="s">
        <v>73</v>
      </c>
      <c r="AY1882" s="250" t="s">
        <v>141</v>
      </c>
    </row>
    <row r="1883" s="13" customFormat="1">
      <c r="A1883" s="13"/>
      <c r="B1883" s="229"/>
      <c r="C1883" s="230"/>
      <c r="D1883" s="231" t="s">
        <v>151</v>
      </c>
      <c r="E1883" s="232" t="s">
        <v>1</v>
      </c>
      <c r="F1883" s="233" t="s">
        <v>229</v>
      </c>
      <c r="G1883" s="230"/>
      <c r="H1883" s="232" t="s">
        <v>1</v>
      </c>
      <c r="I1883" s="234"/>
      <c r="J1883" s="230"/>
      <c r="K1883" s="230"/>
      <c r="L1883" s="235"/>
      <c r="M1883" s="236"/>
      <c r="N1883" s="237"/>
      <c r="O1883" s="237"/>
      <c r="P1883" s="237"/>
      <c r="Q1883" s="237"/>
      <c r="R1883" s="237"/>
      <c r="S1883" s="237"/>
      <c r="T1883" s="238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39" t="s">
        <v>151</v>
      </c>
      <c r="AU1883" s="239" t="s">
        <v>149</v>
      </c>
      <c r="AV1883" s="13" t="s">
        <v>81</v>
      </c>
      <c r="AW1883" s="13" t="s">
        <v>30</v>
      </c>
      <c r="AX1883" s="13" t="s">
        <v>73</v>
      </c>
      <c r="AY1883" s="239" t="s">
        <v>141</v>
      </c>
    </row>
    <row r="1884" s="14" customFormat="1">
      <c r="A1884" s="14"/>
      <c r="B1884" s="240"/>
      <c r="C1884" s="241"/>
      <c r="D1884" s="231" t="s">
        <v>151</v>
      </c>
      <c r="E1884" s="242" t="s">
        <v>1</v>
      </c>
      <c r="F1884" s="243" t="s">
        <v>230</v>
      </c>
      <c r="G1884" s="241"/>
      <c r="H1884" s="244">
        <v>21.483000000000001</v>
      </c>
      <c r="I1884" s="245"/>
      <c r="J1884" s="241"/>
      <c r="K1884" s="241"/>
      <c r="L1884" s="246"/>
      <c r="M1884" s="247"/>
      <c r="N1884" s="248"/>
      <c r="O1884" s="248"/>
      <c r="P1884" s="248"/>
      <c r="Q1884" s="248"/>
      <c r="R1884" s="248"/>
      <c r="S1884" s="248"/>
      <c r="T1884" s="24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50" t="s">
        <v>151</v>
      </c>
      <c r="AU1884" s="250" t="s">
        <v>149</v>
      </c>
      <c r="AV1884" s="14" t="s">
        <v>149</v>
      </c>
      <c r="AW1884" s="14" t="s">
        <v>30</v>
      </c>
      <c r="AX1884" s="14" t="s">
        <v>73</v>
      </c>
      <c r="AY1884" s="250" t="s">
        <v>141</v>
      </c>
    </row>
    <row r="1885" s="13" customFormat="1">
      <c r="A1885" s="13"/>
      <c r="B1885" s="229"/>
      <c r="C1885" s="230"/>
      <c r="D1885" s="231" t="s">
        <v>151</v>
      </c>
      <c r="E1885" s="232" t="s">
        <v>1</v>
      </c>
      <c r="F1885" s="233" t="s">
        <v>231</v>
      </c>
      <c r="G1885" s="230"/>
      <c r="H1885" s="232" t="s">
        <v>1</v>
      </c>
      <c r="I1885" s="234"/>
      <c r="J1885" s="230"/>
      <c r="K1885" s="230"/>
      <c r="L1885" s="235"/>
      <c r="M1885" s="236"/>
      <c r="N1885" s="237"/>
      <c r="O1885" s="237"/>
      <c r="P1885" s="237"/>
      <c r="Q1885" s="237"/>
      <c r="R1885" s="237"/>
      <c r="S1885" s="237"/>
      <c r="T1885" s="238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39" t="s">
        <v>151</v>
      </c>
      <c r="AU1885" s="239" t="s">
        <v>149</v>
      </c>
      <c r="AV1885" s="13" t="s">
        <v>81</v>
      </c>
      <c r="AW1885" s="13" t="s">
        <v>30</v>
      </c>
      <c r="AX1885" s="13" t="s">
        <v>73</v>
      </c>
      <c r="AY1885" s="239" t="s">
        <v>141</v>
      </c>
    </row>
    <row r="1886" s="14" customFormat="1">
      <c r="A1886" s="14"/>
      <c r="B1886" s="240"/>
      <c r="C1886" s="241"/>
      <c r="D1886" s="231" t="s">
        <v>151</v>
      </c>
      <c r="E1886" s="242" t="s">
        <v>1</v>
      </c>
      <c r="F1886" s="243" t="s">
        <v>232</v>
      </c>
      <c r="G1886" s="241"/>
      <c r="H1886" s="244">
        <v>41.350999999999999</v>
      </c>
      <c r="I1886" s="245"/>
      <c r="J1886" s="241"/>
      <c r="K1886" s="241"/>
      <c r="L1886" s="246"/>
      <c r="M1886" s="247"/>
      <c r="N1886" s="248"/>
      <c r="O1886" s="248"/>
      <c r="P1886" s="248"/>
      <c r="Q1886" s="248"/>
      <c r="R1886" s="248"/>
      <c r="S1886" s="248"/>
      <c r="T1886" s="249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50" t="s">
        <v>151</v>
      </c>
      <c r="AU1886" s="250" t="s">
        <v>149</v>
      </c>
      <c r="AV1886" s="14" t="s">
        <v>149</v>
      </c>
      <c r="AW1886" s="14" t="s">
        <v>30</v>
      </c>
      <c r="AX1886" s="14" t="s">
        <v>73</v>
      </c>
      <c r="AY1886" s="250" t="s">
        <v>141</v>
      </c>
    </row>
    <row r="1887" s="13" customFormat="1">
      <c r="A1887" s="13"/>
      <c r="B1887" s="229"/>
      <c r="C1887" s="230"/>
      <c r="D1887" s="231" t="s">
        <v>151</v>
      </c>
      <c r="E1887" s="232" t="s">
        <v>1</v>
      </c>
      <c r="F1887" s="233" t="s">
        <v>233</v>
      </c>
      <c r="G1887" s="230"/>
      <c r="H1887" s="232" t="s">
        <v>1</v>
      </c>
      <c r="I1887" s="234"/>
      <c r="J1887" s="230"/>
      <c r="K1887" s="230"/>
      <c r="L1887" s="235"/>
      <c r="M1887" s="236"/>
      <c r="N1887" s="237"/>
      <c r="O1887" s="237"/>
      <c r="P1887" s="237"/>
      <c r="Q1887" s="237"/>
      <c r="R1887" s="237"/>
      <c r="S1887" s="237"/>
      <c r="T1887" s="238"/>
      <c r="U1887" s="13"/>
      <c r="V1887" s="13"/>
      <c r="W1887" s="13"/>
      <c r="X1887" s="13"/>
      <c r="Y1887" s="13"/>
      <c r="Z1887" s="13"/>
      <c r="AA1887" s="13"/>
      <c r="AB1887" s="13"/>
      <c r="AC1887" s="13"/>
      <c r="AD1887" s="13"/>
      <c r="AE1887" s="13"/>
      <c r="AT1887" s="239" t="s">
        <v>151</v>
      </c>
      <c r="AU1887" s="239" t="s">
        <v>149</v>
      </c>
      <c r="AV1887" s="13" t="s">
        <v>81</v>
      </c>
      <c r="AW1887" s="13" t="s">
        <v>30</v>
      </c>
      <c r="AX1887" s="13" t="s">
        <v>73</v>
      </c>
      <c r="AY1887" s="239" t="s">
        <v>141</v>
      </c>
    </row>
    <row r="1888" s="14" customFormat="1">
      <c r="A1888" s="14"/>
      <c r="B1888" s="240"/>
      <c r="C1888" s="241"/>
      <c r="D1888" s="231" t="s">
        <v>151</v>
      </c>
      <c r="E1888" s="242" t="s">
        <v>1</v>
      </c>
      <c r="F1888" s="243" t="s">
        <v>234</v>
      </c>
      <c r="G1888" s="241"/>
      <c r="H1888" s="244">
        <v>50.110999999999997</v>
      </c>
      <c r="I1888" s="245"/>
      <c r="J1888" s="241"/>
      <c r="K1888" s="241"/>
      <c r="L1888" s="246"/>
      <c r="M1888" s="247"/>
      <c r="N1888" s="248"/>
      <c r="O1888" s="248"/>
      <c r="P1888" s="248"/>
      <c r="Q1888" s="248"/>
      <c r="R1888" s="248"/>
      <c r="S1888" s="248"/>
      <c r="T1888" s="249"/>
      <c r="U1888" s="14"/>
      <c r="V1888" s="14"/>
      <c r="W1888" s="14"/>
      <c r="X1888" s="14"/>
      <c r="Y1888" s="14"/>
      <c r="Z1888" s="14"/>
      <c r="AA1888" s="14"/>
      <c r="AB1888" s="14"/>
      <c r="AC1888" s="14"/>
      <c r="AD1888" s="14"/>
      <c r="AE1888" s="14"/>
      <c r="AT1888" s="250" t="s">
        <v>151</v>
      </c>
      <c r="AU1888" s="250" t="s">
        <v>149</v>
      </c>
      <c r="AV1888" s="14" t="s">
        <v>149</v>
      </c>
      <c r="AW1888" s="14" t="s">
        <v>30</v>
      </c>
      <c r="AX1888" s="14" t="s">
        <v>73</v>
      </c>
      <c r="AY1888" s="250" t="s">
        <v>141</v>
      </c>
    </row>
    <row r="1889" s="13" customFormat="1">
      <c r="A1889" s="13"/>
      <c r="B1889" s="229"/>
      <c r="C1889" s="230"/>
      <c r="D1889" s="231" t="s">
        <v>151</v>
      </c>
      <c r="E1889" s="232" t="s">
        <v>1</v>
      </c>
      <c r="F1889" s="233" t="s">
        <v>235</v>
      </c>
      <c r="G1889" s="230"/>
      <c r="H1889" s="232" t="s">
        <v>1</v>
      </c>
      <c r="I1889" s="234"/>
      <c r="J1889" s="230"/>
      <c r="K1889" s="230"/>
      <c r="L1889" s="235"/>
      <c r="M1889" s="236"/>
      <c r="N1889" s="237"/>
      <c r="O1889" s="237"/>
      <c r="P1889" s="237"/>
      <c r="Q1889" s="237"/>
      <c r="R1889" s="237"/>
      <c r="S1889" s="237"/>
      <c r="T1889" s="238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39" t="s">
        <v>151</v>
      </c>
      <c r="AU1889" s="239" t="s">
        <v>149</v>
      </c>
      <c r="AV1889" s="13" t="s">
        <v>81</v>
      </c>
      <c r="AW1889" s="13" t="s">
        <v>30</v>
      </c>
      <c r="AX1889" s="13" t="s">
        <v>73</v>
      </c>
      <c r="AY1889" s="239" t="s">
        <v>141</v>
      </c>
    </row>
    <row r="1890" s="14" customFormat="1">
      <c r="A1890" s="14"/>
      <c r="B1890" s="240"/>
      <c r="C1890" s="241"/>
      <c r="D1890" s="231" t="s">
        <v>151</v>
      </c>
      <c r="E1890" s="242" t="s">
        <v>1</v>
      </c>
      <c r="F1890" s="243" t="s">
        <v>236</v>
      </c>
      <c r="G1890" s="241"/>
      <c r="H1890" s="244">
        <v>51.731000000000002</v>
      </c>
      <c r="I1890" s="245"/>
      <c r="J1890" s="241"/>
      <c r="K1890" s="241"/>
      <c r="L1890" s="246"/>
      <c r="M1890" s="247"/>
      <c r="N1890" s="248"/>
      <c r="O1890" s="248"/>
      <c r="P1890" s="248"/>
      <c r="Q1890" s="248"/>
      <c r="R1890" s="248"/>
      <c r="S1890" s="248"/>
      <c r="T1890" s="249"/>
      <c r="U1890" s="14"/>
      <c r="V1890" s="14"/>
      <c r="W1890" s="14"/>
      <c r="X1890" s="14"/>
      <c r="Y1890" s="14"/>
      <c r="Z1890" s="14"/>
      <c r="AA1890" s="14"/>
      <c r="AB1890" s="14"/>
      <c r="AC1890" s="14"/>
      <c r="AD1890" s="14"/>
      <c r="AE1890" s="14"/>
      <c r="AT1890" s="250" t="s">
        <v>151</v>
      </c>
      <c r="AU1890" s="250" t="s">
        <v>149</v>
      </c>
      <c r="AV1890" s="14" t="s">
        <v>149</v>
      </c>
      <c r="AW1890" s="14" t="s">
        <v>30</v>
      </c>
      <c r="AX1890" s="14" t="s">
        <v>73</v>
      </c>
      <c r="AY1890" s="250" t="s">
        <v>141</v>
      </c>
    </row>
    <row r="1891" s="13" customFormat="1">
      <c r="A1891" s="13"/>
      <c r="B1891" s="229"/>
      <c r="C1891" s="230"/>
      <c r="D1891" s="231" t="s">
        <v>151</v>
      </c>
      <c r="E1891" s="232" t="s">
        <v>1</v>
      </c>
      <c r="F1891" s="233" t="s">
        <v>237</v>
      </c>
      <c r="G1891" s="230"/>
      <c r="H1891" s="232" t="s">
        <v>1</v>
      </c>
      <c r="I1891" s="234"/>
      <c r="J1891" s="230"/>
      <c r="K1891" s="230"/>
      <c r="L1891" s="235"/>
      <c r="M1891" s="236"/>
      <c r="N1891" s="237"/>
      <c r="O1891" s="237"/>
      <c r="P1891" s="237"/>
      <c r="Q1891" s="237"/>
      <c r="R1891" s="237"/>
      <c r="S1891" s="237"/>
      <c r="T1891" s="238"/>
      <c r="U1891" s="13"/>
      <c r="V1891" s="13"/>
      <c r="W1891" s="13"/>
      <c r="X1891" s="13"/>
      <c r="Y1891" s="13"/>
      <c r="Z1891" s="13"/>
      <c r="AA1891" s="13"/>
      <c r="AB1891" s="13"/>
      <c r="AC1891" s="13"/>
      <c r="AD1891" s="13"/>
      <c r="AE1891" s="13"/>
      <c r="AT1891" s="239" t="s">
        <v>151</v>
      </c>
      <c r="AU1891" s="239" t="s">
        <v>149</v>
      </c>
      <c r="AV1891" s="13" t="s">
        <v>81</v>
      </c>
      <c r="AW1891" s="13" t="s">
        <v>30</v>
      </c>
      <c r="AX1891" s="13" t="s">
        <v>73</v>
      </c>
      <c r="AY1891" s="239" t="s">
        <v>141</v>
      </c>
    </row>
    <row r="1892" s="13" customFormat="1">
      <c r="A1892" s="13"/>
      <c r="B1892" s="229"/>
      <c r="C1892" s="230"/>
      <c r="D1892" s="231" t="s">
        <v>151</v>
      </c>
      <c r="E1892" s="232" t="s">
        <v>1</v>
      </c>
      <c r="F1892" s="233" t="s">
        <v>214</v>
      </c>
      <c r="G1892" s="230"/>
      <c r="H1892" s="232" t="s">
        <v>1</v>
      </c>
      <c r="I1892" s="234"/>
      <c r="J1892" s="230"/>
      <c r="K1892" s="230"/>
      <c r="L1892" s="235"/>
      <c r="M1892" s="236"/>
      <c r="N1892" s="237"/>
      <c r="O1892" s="237"/>
      <c r="P1892" s="237"/>
      <c r="Q1892" s="237"/>
      <c r="R1892" s="237"/>
      <c r="S1892" s="237"/>
      <c r="T1892" s="238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T1892" s="239" t="s">
        <v>151</v>
      </c>
      <c r="AU1892" s="239" t="s">
        <v>149</v>
      </c>
      <c r="AV1892" s="13" t="s">
        <v>81</v>
      </c>
      <c r="AW1892" s="13" t="s">
        <v>30</v>
      </c>
      <c r="AX1892" s="13" t="s">
        <v>73</v>
      </c>
      <c r="AY1892" s="239" t="s">
        <v>141</v>
      </c>
    </row>
    <row r="1893" s="14" customFormat="1">
      <c r="A1893" s="14"/>
      <c r="B1893" s="240"/>
      <c r="C1893" s="241"/>
      <c r="D1893" s="231" t="s">
        <v>151</v>
      </c>
      <c r="E1893" s="242" t="s">
        <v>1</v>
      </c>
      <c r="F1893" s="243" t="s">
        <v>238</v>
      </c>
      <c r="G1893" s="241"/>
      <c r="H1893" s="244">
        <v>-15.784000000000001</v>
      </c>
      <c r="I1893" s="245"/>
      <c r="J1893" s="241"/>
      <c r="K1893" s="241"/>
      <c r="L1893" s="246"/>
      <c r="M1893" s="247"/>
      <c r="N1893" s="248"/>
      <c r="O1893" s="248"/>
      <c r="P1893" s="248"/>
      <c r="Q1893" s="248"/>
      <c r="R1893" s="248"/>
      <c r="S1893" s="248"/>
      <c r="T1893" s="249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50" t="s">
        <v>151</v>
      </c>
      <c r="AU1893" s="250" t="s">
        <v>149</v>
      </c>
      <c r="AV1893" s="14" t="s">
        <v>149</v>
      </c>
      <c r="AW1893" s="14" t="s">
        <v>30</v>
      </c>
      <c r="AX1893" s="14" t="s">
        <v>73</v>
      </c>
      <c r="AY1893" s="250" t="s">
        <v>141</v>
      </c>
    </row>
    <row r="1894" s="13" customFormat="1">
      <c r="A1894" s="13"/>
      <c r="B1894" s="229"/>
      <c r="C1894" s="230"/>
      <c r="D1894" s="231" t="s">
        <v>151</v>
      </c>
      <c r="E1894" s="232" t="s">
        <v>1</v>
      </c>
      <c r="F1894" s="233" t="s">
        <v>216</v>
      </c>
      <c r="G1894" s="230"/>
      <c r="H1894" s="232" t="s">
        <v>1</v>
      </c>
      <c r="I1894" s="234"/>
      <c r="J1894" s="230"/>
      <c r="K1894" s="230"/>
      <c r="L1894" s="235"/>
      <c r="M1894" s="236"/>
      <c r="N1894" s="237"/>
      <c r="O1894" s="237"/>
      <c r="P1894" s="237"/>
      <c r="Q1894" s="237"/>
      <c r="R1894" s="237"/>
      <c r="S1894" s="237"/>
      <c r="T1894" s="238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39" t="s">
        <v>151</v>
      </c>
      <c r="AU1894" s="239" t="s">
        <v>149</v>
      </c>
      <c r="AV1894" s="13" t="s">
        <v>81</v>
      </c>
      <c r="AW1894" s="13" t="s">
        <v>30</v>
      </c>
      <c r="AX1894" s="13" t="s">
        <v>73</v>
      </c>
      <c r="AY1894" s="239" t="s">
        <v>141</v>
      </c>
    </row>
    <row r="1895" s="14" customFormat="1">
      <c r="A1895" s="14"/>
      <c r="B1895" s="240"/>
      <c r="C1895" s="241"/>
      <c r="D1895" s="231" t="s">
        <v>151</v>
      </c>
      <c r="E1895" s="242" t="s">
        <v>1</v>
      </c>
      <c r="F1895" s="243" t="s">
        <v>239</v>
      </c>
      <c r="G1895" s="241"/>
      <c r="H1895" s="244">
        <v>-5.46</v>
      </c>
      <c r="I1895" s="245"/>
      <c r="J1895" s="241"/>
      <c r="K1895" s="241"/>
      <c r="L1895" s="246"/>
      <c r="M1895" s="247"/>
      <c r="N1895" s="248"/>
      <c r="O1895" s="248"/>
      <c r="P1895" s="248"/>
      <c r="Q1895" s="248"/>
      <c r="R1895" s="248"/>
      <c r="S1895" s="248"/>
      <c r="T1895" s="249"/>
      <c r="U1895" s="14"/>
      <c r="V1895" s="14"/>
      <c r="W1895" s="14"/>
      <c r="X1895" s="14"/>
      <c r="Y1895" s="14"/>
      <c r="Z1895" s="14"/>
      <c r="AA1895" s="14"/>
      <c r="AB1895" s="14"/>
      <c r="AC1895" s="14"/>
      <c r="AD1895" s="14"/>
      <c r="AE1895" s="14"/>
      <c r="AT1895" s="250" t="s">
        <v>151</v>
      </c>
      <c r="AU1895" s="250" t="s">
        <v>149</v>
      </c>
      <c r="AV1895" s="14" t="s">
        <v>149</v>
      </c>
      <c r="AW1895" s="14" t="s">
        <v>30</v>
      </c>
      <c r="AX1895" s="14" t="s">
        <v>73</v>
      </c>
      <c r="AY1895" s="250" t="s">
        <v>141</v>
      </c>
    </row>
    <row r="1896" s="15" customFormat="1">
      <c r="A1896" s="15"/>
      <c r="B1896" s="262"/>
      <c r="C1896" s="263"/>
      <c r="D1896" s="231" t="s">
        <v>151</v>
      </c>
      <c r="E1896" s="264" t="s">
        <v>1</v>
      </c>
      <c r="F1896" s="265" t="s">
        <v>173</v>
      </c>
      <c r="G1896" s="263"/>
      <c r="H1896" s="266">
        <v>255.148</v>
      </c>
      <c r="I1896" s="267"/>
      <c r="J1896" s="263"/>
      <c r="K1896" s="263"/>
      <c r="L1896" s="268"/>
      <c r="M1896" s="269"/>
      <c r="N1896" s="270"/>
      <c r="O1896" s="270"/>
      <c r="P1896" s="270"/>
      <c r="Q1896" s="270"/>
      <c r="R1896" s="270"/>
      <c r="S1896" s="270"/>
      <c r="T1896" s="271"/>
      <c r="U1896" s="15"/>
      <c r="V1896" s="15"/>
      <c r="W1896" s="15"/>
      <c r="X1896" s="15"/>
      <c r="Y1896" s="15"/>
      <c r="Z1896" s="15"/>
      <c r="AA1896" s="15"/>
      <c r="AB1896" s="15"/>
      <c r="AC1896" s="15"/>
      <c r="AD1896" s="15"/>
      <c r="AE1896" s="15"/>
      <c r="AT1896" s="272" t="s">
        <v>151</v>
      </c>
      <c r="AU1896" s="272" t="s">
        <v>149</v>
      </c>
      <c r="AV1896" s="15" t="s">
        <v>148</v>
      </c>
      <c r="AW1896" s="15" t="s">
        <v>30</v>
      </c>
      <c r="AX1896" s="15" t="s">
        <v>81</v>
      </c>
      <c r="AY1896" s="272" t="s">
        <v>141</v>
      </c>
    </row>
    <row r="1897" s="2" customFormat="1" ht="24.15" customHeight="1">
      <c r="A1897" s="38"/>
      <c r="B1897" s="39"/>
      <c r="C1897" s="215" t="s">
        <v>2118</v>
      </c>
      <c r="D1897" s="215" t="s">
        <v>144</v>
      </c>
      <c r="E1897" s="216" t="s">
        <v>2119</v>
      </c>
      <c r="F1897" s="217" t="s">
        <v>2120</v>
      </c>
      <c r="G1897" s="218" t="s">
        <v>168</v>
      </c>
      <c r="H1897" s="219">
        <v>255.148</v>
      </c>
      <c r="I1897" s="220"/>
      <c r="J1897" s="221">
        <f>ROUND(I1897*H1897,2)</f>
        <v>0</v>
      </c>
      <c r="K1897" s="222"/>
      <c r="L1897" s="44"/>
      <c r="M1897" s="223" t="s">
        <v>1</v>
      </c>
      <c r="N1897" s="224" t="s">
        <v>39</v>
      </c>
      <c r="O1897" s="91"/>
      <c r="P1897" s="225">
        <f>O1897*H1897</f>
        <v>0</v>
      </c>
      <c r="Q1897" s="225">
        <v>0</v>
      </c>
      <c r="R1897" s="225">
        <f>Q1897*H1897</f>
        <v>0</v>
      </c>
      <c r="S1897" s="225">
        <v>0</v>
      </c>
      <c r="T1897" s="226">
        <f>S1897*H1897</f>
        <v>0</v>
      </c>
      <c r="U1897" s="38"/>
      <c r="V1897" s="38"/>
      <c r="W1897" s="38"/>
      <c r="X1897" s="38"/>
      <c r="Y1897" s="38"/>
      <c r="Z1897" s="38"/>
      <c r="AA1897" s="38"/>
      <c r="AB1897" s="38"/>
      <c r="AC1897" s="38"/>
      <c r="AD1897" s="38"/>
      <c r="AE1897" s="38"/>
      <c r="AR1897" s="227" t="s">
        <v>265</v>
      </c>
      <c r="AT1897" s="227" t="s">
        <v>144</v>
      </c>
      <c r="AU1897" s="227" t="s">
        <v>149</v>
      </c>
      <c r="AY1897" s="17" t="s">
        <v>141</v>
      </c>
      <c r="BE1897" s="228">
        <f>IF(N1897="základní",J1897,0)</f>
        <v>0</v>
      </c>
      <c r="BF1897" s="228">
        <f>IF(N1897="snížená",J1897,0)</f>
        <v>0</v>
      </c>
      <c r="BG1897" s="228">
        <f>IF(N1897="zákl. přenesená",J1897,0)</f>
        <v>0</v>
      </c>
      <c r="BH1897" s="228">
        <f>IF(N1897="sníž. přenesená",J1897,0)</f>
        <v>0</v>
      </c>
      <c r="BI1897" s="228">
        <f>IF(N1897="nulová",J1897,0)</f>
        <v>0</v>
      </c>
      <c r="BJ1897" s="17" t="s">
        <v>149</v>
      </c>
      <c r="BK1897" s="228">
        <f>ROUND(I1897*H1897,2)</f>
        <v>0</v>
      </c>
      <c r="BL1897" s="17" t="s">
        <v>265</v>
      </c>
      <c r="BM1897" s="227" t="s">
        <v>2121</v>
      </c>
    </row>
    <row r="1898" s="13" customFormat="1">
      <c r="A1898" s="13"/>
      <c r="B1898" s="229"/>
      <c r="C1898" s="230"/>
      <c r="D1898" s="231" t="s">
        <v>151</v>
      </c>
      <c r="E1898" s="232" t="s">
        <v>1</v>
      </c>
      <c r="F1898" s="233" t="s">
        <v>2108</v>
      </c>
      <c r="G1898" s="230"/>
      <c r="H1898" s="232" t="s">
        <v>1</v>
      </c>
      <c r="I1898" s="234"/>
      <c r="J1898" s="230"/>
      <c r="K1898" s="230"/>
      <c r="L1898" s="235"/>
      <c r="M1898" s="236"/>
      <c r="N1898" s="237"/>
      <c r="O1898" s="237"/>
      <c r="P1898" s="237"/>
      <c r="Q1898" s="237"/>
      <c r="R1898" s="237"/>
      <c r="S1898" s="237"/>
      <c r="T1898" s="238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39" t="s">
        <v>151</v>
      </c>
      <c r="AU1898" s="239" t="s">
        <v>149</v>
      </c>
      <c r="AV1898" s="13" t="s">
        <v>81</v>
      </c>
      <c r="AW1898" s="13" t="s">
        <v>30</v>
      </c>
      <c r="AX1898" s="13" t="s">
        <v>73</v>
      </c>
      <c r="AY1898" s="239" t="s">
        <v>141</v>
      </c>
    </row>
    <row r="1899" s="13" customFormat="1">
      <c r="A1899" s="13"/>
      <c r="B1899" s="229"/>
      <c r="C1899" s="230"/>
      <c r="D1899" s="231" t="s">
        <v>151</v>
      </c>
      <c r="E1899" s="232" t="s">
        <v>1</v>
      </c>
      <c r="F1899" s="233" t="s">
        <v>190</v>
      </c>
      <c r="G1899" s="230"/>
      <c r="H1899" s="232" t="s">
        <v>1</v>
      </c>
      <c r="I1899" s="234"/>
      <c r="J1899" s="230"/>
      <c r="K1899" s="230"/>
      <c r="L1899" s="235"/>
      <c r="M1899" s="236"/>
      <c r="N1899" s="237"/>
      <c r="O1899" s="237"/>
      <c r="P1899" s="237"/>
      <c r="Q1899" s="237"/>
      <c r="R1899" s="237"/>
      <c r="S1899" s="237"/>
      <c r="T1899" s="238"/>
      <c r="U1899" s="13"/>
      <c r="V1899" s="13"/>
      <c r="W1899" s="13"/>
      <c r="X1899" s="13"/>
      <c r="Y1899" s="13"/>
      <c r="Z1899" s="13"/>
      <c r="AA1899" s="13"/>
      <c r="AB1899" s="13"/>
      <c r="AC1899" s="13"/>
      <c r="AD1899" s="13"/>
      <c r="AE1899" s="13"/>
      <c r="AT1899" s="239" t="s">
        <v>151</v>
      </c>
      <c r="AU1899" s="239" t="s">
        <v>149</v>
      </c>
      <c r="AV1899" s="13" t="s">
        <v>81</v>
      </c>
      <c r="AW1899" s="13" t="s">
        <v>30</v>
      </c>
      <c r="AX1899" s="13" t="s">
        <v>73</v>
      </c>
      <c r="AY1899" s="239" t="s">
        <v>141</v>
      </c>
    </row>
    <row r="1900" s="14" customFormat="1">
      <c r="A1900" s="14"/>
      <c r="B1900" s="240"/>
      <c r="C1900" s="241"/>
      <c r="D1900" s="231" t="s">
        <v>151</v>
      </c>
      <c r="E1900" s="242" t="s">
        <v>1</v>
      </c>
      <c r="F1900" s="243" t="s">
        <v>191</v>
      </c>
      <c r="G1900" s="241"/>
      <c r="H1900" s="244">
        <v>8.5990000000000002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4"/>
      <c r="V1900" s="14"/>
      <c r="W1900" s="14"/>
      <c r="X1900" s="14"/>
      <c r="Y1900" s="14"/>
      <c r="Z1900" s="14"/>
      <c r="AA1900" s="14"/>
      <c r="AB1900" s="14"/>
      <c r="AC1900" s="14"/>
      <c r="AD1900" s="14"/>
      <c r="AE1900" s="14"/>
      <c r="AT1900" s="250" t="s">
        <v>151</v>
      </c>
      <c r="AU1900" s="250" t="s">
        <v>149</v>
      </c>
      <c r="AV1900" s="14" t="s">
        <v>149</v>
      </c>
      <c r="AW1900" s="14" t="s">
        <v>30</v>
      </c>
      <c r="AX1900" s="14" t="s">
        <v>73</v>
      </c>
      <c r="AY1900" s="250" t="s">
        <v>141</v>
      </c>
    </row>
    <row r="1901" s="13" customFormat="1">
      <c r="A1901" s="13"/>
      <c r="B1901" s="229"/>
      <c r="C1901" s="230"/>
      <c r="D1901" s="231" t="s">
        <v>151</v>
      </c>
      <c r="E1901" s="232" t="s">
        <v>1</v>
      </c>
      <c r="F1901" s="233" t="s">
        <v>192</v>
      </c>
      <c r="G1901" s="230"/>
      <c r="H1901" s="232" t="s">
        <v>1</v>
      </c>
      <c r="I1901" s="234"/>
      <c r="J1901" s="230"/>
      <c r="K1901" s="230"/>
      <c r="L1901" s="235"/>
      <c r="M1901" s="236"/>
      <c r="N1901" s="237"/>
      <c r="O1901" s="237"/>
      <c r="P1901" s="237"/>
      <c r="Q1901" s="237"/>
      <c r="R1901" s="237"/>
      <c r="S1901" s="237"/>
      <c r="T1901" s="238"/>
      <c r="U1901" s="13"/>
      <c r="V1901" s="13"/>
      <c r="W1901" s="13"/>
      <c r="X1901" s="13"/>
      <c r="Y1901" s="13"/>
      <c r="Z1901" s="13"/>
      <c r="AA1901" s="13"/>
      <c r="AB1901" s="13"/>
      <c r="AC1901" s="13"/>
      <c r="AD1901" s="13"/>
      <c r="AE1901" s="13"/>
      <c r="AT1901" s="239" t="s">
        <v>151</v>
      </c>
      <c r="AU1901" s="239" t="s">
        <v>149</v>
      </c>
      <c r="AV1901" s="13" t="s">
        <v>81</v>
      </c>
      <c r="AW1901" s="13" t="s">
        <v>30</v>
      </c>
      <c r="AX1901" s="13" t="s">
        <v>73</v>
      </c>
      <c r="AY1901" s="239" t="s">
        <v>141</v>
      </c>
    </row>
    <row r="1902" s="14" customFormat="1">
      <c r="A1902" s="14"/>
      <c r="B1902" s="240"/>
      <c r="C1902" s="241"/>
      <c r="D1902" s="231" t="s">
        <v>151</v>
      </c>
      <c r="E1902" s="242" t="s">
        <v>1</v>
      </c>
      <c r="F1902" s="243" t="s">
        <v>193</v>
      </c>
      <c r="G1902" s="241"/>
      <c r="H1902" s="244">
        <v>1.1220000000000001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4"/>
      <c r="V1902" s="14"/>
      <c r="W1902" s="14"/>
      <c r="X1902" s="14"/>
      <c r="Y1902" s="14"/>
      <c r="Z1902" s="14"/>
      <c r="AA1902" s="14"/>
      <c r="AB1902" s="14"/>
      <c r="AC1902" s="14"/>
      <c r="AD1902" s="14"/>
      <c r="AE1902" s="14"/>
      <c r="AT1902" s="250" t="s">
        <v>151</v>
      </c>
      <c r="AU1902" s="250" t="s">
        <v>149</v>
      </c>
      <c r="AV1902" s="14" t="s">
        <v>149</v>
      </c>
      <c r="AW1902" s="14" t="s">
        <v>30</v>
      </c>
      <c r="AX1902" s="14" t="s">
        <v>73</v>
      </c>
      <c r="AY1902" s="250" t="s">
        <v>141</v>
      </c>
    </row>
    <row r="1903" s="13" customFormat="1">
      <c r="A1903" s="13"/>
      <c r="B1903" s="229"/>
      <c r="C1903" s="230"/>
      <c r="D1903" s="231" t="s">
        <v>151</v>
      </c>
      <c r="E1903" s="232" t="s">
        <v>1</v>
      </c>
      <c r="F1903" s="233" t="s">
        <v>194</v>
      </c>
      <c r="G1903" s="230"/>
      <c r="H1903" s="232" t="s">
        <v>1</v>
      </c>
      <c r="I1903" s="234"/>
      <c r="J1903" s="230"/>
      <c r="K1903" s="230"/>
      <c r="L1903" s="235"/>
      <c r="M1903" s="236"/>
      <c r="N1903" s="237"/>
      <c r="O1903" s="237"/>
      <c r="P1903" s="237"/>
      <c r="Q1903" s="237"/>
      <c r="R1903" s="237"/>
      <c r="S1903" s="237"/>
      <c r="T1903" s="23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9" t="s">
        <v>151</v>
      </c>
      <c r="AU1903" s="239" t="s">
        <v>149</v>
      </c>
      <c r="AV1903" s="13" t="s">
        <v>81</v>
      </c>
      <c r="AW1903" s="13" t="s">
        <v>30</v>
      </c>
      <c r="AX1903" s="13" t="s">
        <v>73</v>
      </c>
      <c r="AY1903" s="239" t="s">
        <v>141</v>
      </c>
    </row>
    <row r="1904" s="14" customFormat="1">
      <c r="A1904" s="14"/>
      <c r="B1904" s="240"/>
      <c r="C1904" s="241"/>
      <c r="D1904" s="231" t="s">
        <v>151</v>
      </c>
      <c r="E1904" s="242" t="s">
        <v>1</v>
      </c>
      <c r="F1904" s="243" t="s">
        <v>195</v>
      </c>
      <c r="G1904" s="241"/>
      <c r="H1904" s="244">
        <v>3.0409999999999999</v>
      </c>
      <c r="I1904" s="245"/>
      <c r="J1904" s="241"/>
      <c r="K1904" s="241"/>
      <c r="L1904" s="246"/>
      <c r="M1904" s="247"/>
      <c r="N1904" s="248"/>
      <c r="O1904" s="248"/>
      <c r="P1904" s="248"/>
      <c r="Q1904" s="248"/>
      <c r="R1904" s="248"/>
      <c r="S1904" s="248"/>
      <c r="T1904" s="249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50" t="s">
        <v>151</v>
      </c>
      <c r="AU1904" s="250" t="s">
        <v>149</v>
      </c>
      <c r="AV1904" s="14" t="s">
        <v>149</v>
      </c>
      <c r="AW1904" s="14" t="s">
        <v>30</v>
      </c>
      <c r="AX1904" s="14" t="s">
        <v>73</v>
      </c>
      <c r="AY1904" s="250" t="s">
        <v>141</v>
      </c>
    </row>
    <row r="1905" s="13" customFormat="1">
      <c r="A1905" s="13"/>
      <c r="B1905" s="229"/>
      <c r="C1905" s="230"/>
      <c r="D1905" s="231" t="s">
        <v>151</v>
      </c>
      <c r="E1905" s="232" t="s">
        <v>1</v>
      </c>
      <c r="F1905" s="233" t="s">
        <v>196</v>
      </c>
      <c r="G1905" s="230"/>
      <c r="H1905" s="232" t="s">
        <v>1</v>
      </c>
      <c r="I1905" s="234"/>
      <c r="J1905" s="230"/>
      <c r="K1905" s="230"/>
      <c r="L1905" s="235"/>
      <c r="M1905" s="236"/>
      <c r="N1905" s="237"/>
      <c r="O1905" s="237"/>
      <c r="P1905" s="237"/>
      <c r="Q1905" s="237"/>
      <c r="R1905" s="237"/>
      <c r="S1905" s="237"/>
      <c r="T1905" s="23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39" t="s">
        <v>151</v>
      </c>
      <c r="AU1905" s="239" t="s">
        <v>149</v>
      </c>
      <c r="AV1905" s="13" t="s">
        <v>81</v>
      </c>
      <c r="AW1905" s="13" t="s">
        <v>30</v>
      </c>
      <c r="AX1905" s="13" t="s">
        <v>73</v>
      </c>
      <c r="AY1905" s="239" t="s">
        <v>141</v>
      </c>
    </row>
    <row r="1906" s="14" customFormat="1">
      <c r="A1906" s="14"/>
      <c r="B1906" s="240"/>
      <c r="C1906" s="241"/>
      <c r="D1906" s="231" t="s">
        <v>151</v>
      </c>
      <c r="E1906" s="242" t="s">
        <v>1</v>
      </c>
      <c r="F1906" s="243" t="s">
        <v>197</v>
      </c>
      <c r="G1906" s="241"/>
      <c r="H1906" s="244">
        <v>13.135999999999999</v>
      </c>
      <c r="I1906" s="245"/>
      <c r="J1906" s="241"/>
      <c r="K1906" s="241"/>
      <c r="L1906" s="246"/>
      <c r="M1906" s="247"/>
      <c r="N1906" s="248"/>
      <c r="O1906" s="248"/>
      <c r="P1906" s="248"/>
      <c r="Q1906" s="248"/>
      <c r="R1906" s="248"/>
      <c r="S1906" s="248"/>
      <c r="T1906" s="249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50" t="s">
        <v>151</v>
      </c>
      <c r="AU1906" s="250" t="s">
        <v>149</v>
      </c>
      <c r="AV1906" s="14" t="s">
        <v>149</v>
      </c>
      <c r="AW1906" s="14" t="s">
        <v>30</v>
      </c>
      <c r="AX1906" s="14" t="s">
        <v>73</v>
      </c>
      <c r="AY1906" s="250" t="s">
        <v>141</v>
      </c>
    </row>
    <row r="1907" s="13" customFormat="1">
      <c r="A1907" s="13"/>
      <c r="B1907" s="229"/>
      <c r="C1907" s="230"/>
      <c r="D1907" s="231" t="s">
        <v>151</v>
      </c>
      <c r="E1907" s="232" t="s">
        <v>1</v>
      </c>
      <c r="F1907" s="233" t="s">
        <v>198</v>
      </c>
      <c r="G1907" s="230"/>
      <c r="H1907" s="232" t="s">
        <v>1</v>
      </c>
      <c r="I1907" s="234"/>
      <c r="J1907" s="230"/>
      <c r="K1907" s="230"/>
      <c r="L1907" s="235"/>
      <c r="M1907" s="236"/>
      <c r="N1907" s="237"/>
      <c r="O1907" s="237"/>
      <c r="P1907" s="237"/>
      <c r="Q1907" s="237"/>
      <c r="R1907" s="237"/>
      <c r="S1907" s="237"/>
      <c r="T1907" s="238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39" t="s">
        <v>151</v>
      </c>
      <c r="AU1907" s="239" t="s">
        <v>149</v>
      </c>
      <c r="AV1907" s="13" t="s">
        <v>81</v>
      </c>
      <c r="AW1907" s="13" t="s">
        <v>30</v>
      </c>
      <c r="AX1907" s="13" t="s">
        <v>73</v>
      </c>
      <c r="AY1907" s="239" t="s">
        <v>141</v>
      </c>
    </row>
    <row r="1908" s="14" customFormat="1">
      <c r="A1908" s="14"/>
      <c r="B1908" s="240"/>
      <c r="C1908" s="241"/>
      <c r="D1908" s="231" t="s">
        <v>151</v>
      </c>
      <c r="E1908" s="242" t="s">
        <v>1</v>
      </c>
      <c r="F1908" s="243" t="s">
        <v>199</v>
      </c>
      <c r="G1908" s="241"/>
      <c r="H1908" s="244">
        <v>20.309000000000001</v>
      </c>
      <c r="I1908" s="245"/>
      <c r="J1908" s="241"/>
      <c r="K1908" s="241"/>
      <c r="L1908" s="246"/>
      <c r="M1908" s="247"/>
      <c r="N1908" s="248"/>
      <c r="O1908" s="248"/>
      <c r="P1908" s="248"/>
      <c r="Q1908" s="248"/>
      <c r="R1908" s="248"/>
      <c r="S1908" s="248"/>
      <c r="T1908" s="249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50" t="s">
        <v>151</v>
      </c>
      <c r="AU1908" s="250" t="s">
        <v>149</v>
      </c>
      <c r="AV1908" s="14" t="s">
        <v>149</v>
      </c>
      <c r="AW1908" s="14" t="s">
        <v>30</v>
      </c>
      <c r="AX1908" s="14" t="s">
        <v>73</v>
      </c>
      <c r="AY1908" s="250" t="s">
        <v>141</v>
      </c>
    </row>
    <row r="1909" s="13" customFormat="1">
      <c r="A1909" s="13"/>
      <c r="B1909" s="229"/>
      <c r="C1909" s="230"/>
      <c r="D1909" s="231" t="s">
        <v>151</v>
      </c>
      <c r="E1909" s="232" t="s">
        <v>1</v>
      </c>
      <c r="F1909" s="233" t="s">
        <v>200</v>
      </c>
      <c r="G1909" s="230"/>
      <c r="H1909" s="232" t="s">
        <v>1</v>
      </c>
      <c r="I1909" s="234"/>
      <c r="J1909" s="230"/>
      <c r="K1909" s="230"/>
      <c r="L1909" s="235"/>
      <c r="M1909" s="236"/>
      <c r="N1909" s="237"/>
      <c r="O1909" s="237"/>
      <c r="P1909" s="237"/>
      <c r="Q1909" s="237"/>
      <c r="R1909" s="237"/>
      <c r="S1909" s="237"/>
      <c r="T1909" s="238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39" t="s">
        <v>151</v>
      </c>
      <c r="AU1909" s="239" t="s">
        <v>149</v>
      </c>
      <c r="AV1909" s="13" t="s">
        <v>81</v>
      </c>
      <c r="AW1909" s="13" t="s">
        <v>30</v>
      </c>
      <c r="AX1909" s="13" t="s">
        <v>73</v>
      </c>
      <c r="AY1909" s="239" t="s">
        <v>141</v>
      </c>
    </row>
    <row r="1910" s="14" customFormat="1">
      <c r="A1910" s="14"/>
      <c r="B1910" s="240"/>
      <c r="C1910" s="241"/>
      <c r="D1910" s="231" t="s">
        <v>151</v>
      </c>
      <c r="E1910" s="242" t="s">
        <v>1</v>
      </c>
      <c r="F1910" s="243" t="s">
        <v>201</v>
      </c>
      <c r="G1910" s="241"/>
      <c r="H1910" s="244">
        <v>15.641</v>
      </c>
      <c r="I1910" s="245"/>
      <c r="J1910" s="241"/>
      <c r="K1910" s="241"/>
      <c r="L1910" s="246"/>
      <c r="M1910" s="247"/>
      <c r="N1910" s="248"/>
      <c r="O1910" s="248"/>
      <c r="P1910" s="248"/>
      <c r="Q1910" s="248"/>
      <c r="R1910" s="248"/>
      <c r="S1910" s="248"/>
      <c r="T1910" s="249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50" t="s">
        <v>151</v>
      </c>
      <c r="AU1910" s="250" t="s">
        <v>149</v>
      </c>
      <c r="AV1910" s="14" t="s">
        <v>149</v>
      </c>
      <c r="AW1910" s="14" t="s">
        <v>30</v>
      </c>
      <c r="AX1910" s="14" t="s">
        <v>73</v>
      </c>
      <c r="AY1910" s="250" t="s">
        <v>141</v>
      </c>
    </row>
    <row r="1911" s="13" customFormat="1">
      <c r="A1911" s="13"/>
      <c r="B1911" s="229"/>
      <c r="C1911" s="230"/>
      <c r="D1911" s="231" t="s">
        <v>151</v>
      </c>
      <c r="E1911" s="232" t="s">
        <v>1</v>
      </c>
      <c r="F1911" s="233" t="s">
        <v>2109</v>
      </c>
      <c r="G1911" s="230"/>
      <c r="H1911" s="232" t="s">
        <v>1</v>
      </c>
      <c r="I1911" s="234"/>
      <c r="J1911" s="230"/>
      <c r="K1911" s="230"/>
      <c r="L1911" s="235"/>
      <c r="M1911" s="236"/>
      <c r="N1911" s="237"/>
      <c r="O1911" s="237"/>
      <c r="P1911" s="237"/>
      <c r="Q1911" s="237"/>
      <c r="R1911" s="237"/>
      <c r="S1911" s="237"/>
      <c r="T1911" s="238"/>
      <c r="U1911" s="13"/>
      <c r="V1911" s="13"/>
      <c r="W1911" s="13"/>
      <c r="X1911" s="13"/>
      <c r="Y1911" s="13"/>
      <c r="Z1911" s="13"/>
      <c r="AA1911" s="13"/>
      <c r="AB1911" s="13"/>
      <c r="AC1911" s="13"/>
      <c r="AD1911" s="13"/>
      <c r="AE1911" s="13"/>
      <c r="AT1911" s="239" t="s">
        <v>151</v>
      </c>
      <c r="AU1911" s="239" t="s">
        <v>149</v>
      </c>
      <c r="AV1911" s="13" t="s">
        <v>81</v>
      </c>
      <c r="AW1911" s="13" t="s">
        <v>30</v>
      </c>
      <c r="AX1911" s="13" t="s">
        <v>73</v>
      </c>
      <c r="AY1911" s="239" t="s">
        <v>141</v>
      </c>
    </row>
    <row r="1912" s="13" customFormat="1">
      <c r="A1912" s="13"/>
      <c r="B1912" s="229"/>
      <c r="C1912" s="230"/>
      <c r="D1912" s="231" t="s">
        <v>151</v>
      </c>
      <c r="E1912" s="232" t="s">
        <v>1</v>
      </c>
      <c r="F1912" s="233" t="s">
        <v>225</v>
      </c>
      <c r="G1912" s="230"/>
      <c r="H1912" s="232" t="s">
        <v>1</v>
      </c>
      <c r="I1912" s="234"/>
      <c r="J1912" s="230"/>
      <c r="K1912" s="230"/>
      <c r="L1912" s="235"/>
      <c r="M1912" s="236"/>
      <c r="N1912" s="237"/>
      <c r="O1912" s="237"/>
      <c r="P1912" s="237"/>
      <c r="Q1912" s="237"/>
      <c r="R1912" s="237"/>
      <c r="S1912" s="237"/>
      <c r="T1912" s="238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39" t="s">
        <v>151</v>
      </c>
      <c r="AU1912" s="239" t="s">
        <v>149</v>
      </c>
      <c r="AV1912" s="13" t="s">
        <v>81</v>
      </c>
      <c r="AW1912" s="13" t="s">
        <v>30</v>
      </c>
      <c r="AX1912" s="13" t="s">
        <v>73</v>
      </c>
      <c r="AY1912" s="239" t="s">
        <v>141</v>
      </c>
    </row>
    <row r="1913" s="14" customFormat="1">
      <c r="A1913" s="14"/>
      <c r="B1913" s="240"/>
      <c r="C1913" s="241"/>
      <c r="D1913" s="231" t="s">
        <v>151</v>
      </c>
      <c r="E1913" s="242" t="s">
        <v>1</v>
      </c>
      <c r="F1913" s="243" t="s">
        <v>226</v>
      </c>
      <c r="G1913" s="241"/>
      <c r="H1913" s="244">
        <v>37.396999999999998</v>
      </c>
      <c r="I1913" s="245"/>
      <c r="J1913" s="241"/>
      <c r="K1913" s="241"/>
      <c r="L1913" s="246"/>
      <c r="M1913" s="247"/>
      <c r="N1913" s="248"/>
      <c r="O1913" s="248"/>
      <c r="P1913" s="248"/>
      <c r="Q1913" s="248"/>
      <c r="R1913" s="248"/>
      <c r="S1913" s="248"/>
      <c r="T1913" s="249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50" t="s">
        <v>151</v>
      </c>
      <c r="AU1913" s="250" t="s">
        <v>149</v>
      </c>
      <c r="AV1913" s="14" t="s">
        <v>149</v>
      </c>
      <c r="AW1913" s="14" t="s">
        <v>30</v>
      </c>
      <c r="AX1913" s="14" t="s">
        <v>73</v>
      </c>
      <c r="AY1913" s="250" t="s">
        <v>141</v>
      </c>
    </row>
    <row r="1914" s="13" customFormat="1">
      <c r="A1914" s="13"/>
      <c r="B1914" s="229"/>
      <c r="C1914" s="230"/>
      <c r="D1914" s="231" t="s">
        <v>151</v>
      </c>
      <c r="E1914" s="232" t="s">
        <v>1</v>
      </c>
      <c r="F1914" s="233" t="s">
        <v>227</v>
      </c>
      <c r="G1914" s="230"/>
      <c r="H1914" s="232" t="s">
        <v>1</v>
      </c>
      <c r="I1914" s="234"/>
      <c r="J1914" s="230"/>
      <c r="K1914" s="230"/>
      <c r="L1914" s="235"/>
      <c r="M1914" s="236"/>
      <c r="N1914" s="237"/>
      <c r="O1914" s="237"/>
      <c r="P1914" s="237"/>
      <c r="Q1914" s="237"/>
      <c r="R1914" s="237"/>
      <c r="S1914" s="237"/>
      <c r="T1914" s="238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39" t="s">
        <v>151</v>
      </c>
      <c r="AU1914" s="239" t="s">
        <v>149</v>
      </c>
      <c r="AV1914" s="13" t="s">
        <v>81</v>
      </c>
      <c r="AW1914" s="13" t="s">
        <v>30</v>
      </c>
      <c r="AX1914" s="13" t="s">
        <v>73</v>
      </c>
      <c r="AY1914" s="239" t="s">
        <v>141</v>
      </c>
    </row>
    <row r="1915" s="14" customFormat="1">
      <c r="A1915" s="14"/>
      <c r="B1915" s="240"/>
      <c r="C1915" s="241"/>
      <c r="D1915" s="231" t="s">
        <v>151</v>
      </c>
      <c r="E1915" s="242" t="s">
        <v>1</v>
      </c>
      <c r="F1915" s="243" t="s">
        <v>228</v>
      </c>
      <c r="G1915" s="241"/>
      <c r="H1915" s="244">
        <v>12.471</v>
      </c>
      <c r="I1915" s="245"/>
      <c r="J1915" s="241"/>
      <c r="K1915" s="241"/>
      <c r="L1915" s="246"/>
      <c r="M1915" s="247"/>
      <c r="N1915" s="248"/>
      <c r="O1915" s="248"/>
      <c r="P1915" s="248"/>
      <c r="Q1915" s="248"/>
      <c r="R1915" s="248"/>
      <c r="S1915" s="248"/>
      <c r="T1915" s="249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50" t="s">
        <v>151</v>
      </c>
      <c r="AU1915" s="250" t="s">
        <v>149</v>
      </c>
      <c r="AV1915" s="14" t="s">
        <v>149</v>
      </c>
      <c r="AW1915" s="14" t="s">
        <v>30</v>
      </c>
      <c r="AX1915" s="14" t="s">
        <v>73</v>
      </c>
      <c r="AY1915" s="250" t="s">
        <v>141</v>
      </c>
    </row>
    <row r="1916" s="13" customFormat="1">
      <c r="A1916" s="13"/>
      <c r="B1916" s="229"/>
      <c r="C1916" s="230"/>
      <c r="D1916" s="231" t="s">
        <v>151</v>
      </c>
      <c r="E1916" s="232" t="s">
        <v>1</v>
      </c>
      <c r="F1916" s="233" t="s">
        <v>229</v>
      </c>
      <c r="G1916" s="230"/>
      <c r="H1916" s="232" t="s">
        <v>1</v>
      </c>
      <c r="I1916" s="234"/>
      <c r="J1916" s="230"/>
      <c r="K1916" s="230"/>
      <c r="L1916" s="235"/>
      <c r="M1916" s="236"/>
      <c r="N1916" s="237"/>
      <c r="O1916" s="237"/>
      <c r="P1916" s="237"/>
      <c r="Q1916" s="237"/>
      <c r="R1916" s="237"/>
      <c r="S1916" s="237"/>
      <c r="T1916" s="238"/>
      <c r="U1916" s="13"/>
      <c r="V1916" s="13"/>
      <c r="W1916" s="13"/>
      <c r="X1916" s="13"/>
      <c r="Y1916" s="13"/>
      <c r="Z1916" s="13"/>
      <c r="AA1916" s="13"/>
      <c r="AB1916" s="13"/>
      <c r="AC1916" s="13"/>
      <c r="AD1916" s="13"/>
      <c r="AE1916" s="13"/>
      <c r="AT1916" s="239" t="s">
        <v>151</v>
      </c>
      <c r="AU1916" s="239" t="s">
        <v>149</v>
      </c>
      <c r="AV1916" s="13" t="s">
        <v>81</v>
      </c>
      <c r="AW1916" s="13" t="s">
        <v>30</v>
      </c>
      <c r="AX1916" s="13" t="s">
        <v>73</v>
      </c>
      <c r="AY1916" s="239" t="s">
        <v>141</v>
      </c>
    </row>
    <row r="1917" s="14" customFormat="1">
      <c r="A1917" s="14"/>
      <c r="B1917" s="240"/>
      <c r="C1917" s="241"/>
      <c r="D1917" s="231" t="s">
        <v>151</v>
      </c>
      <c r="E1917" s="242" t="s">
        <v>1</v>
      </c>
      <c r="F1917" s="243" t="s">
        <v>230</v>
      </c>
      <c r="G1917" s="241"/>
      <c r="H1917" s="244">
        <v>21.483000000000001</v>
      </c>
      <c r="I1917" s="245"/>
      <c r="J1917" s="241"/>
      <c r="K1917" s="241"/>
      <c r="L1917" s="246"/>
      <c r="M1917" s="247"/>
      <c r="N1917" s="248"/>
      <c r="O1917" s="248"/>
      <c r="P1917" s="248"/>
      <c r="Q1917" s="248"/>
      <c r="R1917" s="248"/>
      <c r="S1917" s="248"/>
      <c r="T1917" s="249"/>
      <c r="U1917" s="14"/>
      <c r="V1917" s="14"/>
      <c r="W1917" s="14"/>
      <c r="X1917" s="14"/>
      <c r="Y1917" s="14"/>
      <c r="Z1917" s="14"/>
      <c r="AA1917" s="14"/>
      <c r="AB1917" s="14"/>
      <c r="AC1917" s="14"/>
      <c r="AD1917" s="14"/>
      <c r="AE1917" s="14"/>
      <c r="AT1917" s="250" t="s">
        <v>151</v>
      </c>
      <c r="AU1917" s="250" t="s">
        <v>149</v>
      </c>
      <c r="AV1917" s="14" t="s">
        <v>149</v>
      </c>
      <c r="AW1917" s="14" t="s">
        <v>30</v>
      </c>
      <c r="AX1917" s="14" t="s">
        <v>73</v>
      </c>
      <c r="AY1917" s="250" t="s">
        <v>141</v>
      </c>
    </row>
    <row r="1918" s="13" customFormat="1">
      <c r="A1918" s="13"/>
      <c r="B1918" s="229"/>
      <c r="C1918" s="230"/>
      <c r="D1918" s="231" t="s">
        <v>151</v>
      </c>
      <c r="E1918" s="232" t="s">
        <v>1</v>
      </c>
      <c r="F1918" s="233" t="s">
        <v>231</v>
      </c>
      <c r="G1918" s="230"/>
      <c r="H1918" s="232" t="s">
        <v>1</v>
      </c>
      <c r="I1918" s="234"/>
      <c r="J1918" s="230"/>
      <c r="K1918" s="230"/>
      <c r="L1918" s="235"/>
      <c r="M1918" s="236"/>
      <c r="N1918" s="237"/>
      <c r="O1918" s="237"/>
      <c r="P1918" s="237"/>
      <c r="Q1918" s="237"/>
      <c r="R1918" s="237"/>
      <c r="S1918" s="237"/>
      <c r="T1918" s="238"/>
      <c r="U1918" s="13"/>
      <c r="V1918" s="13"/>
      <c r="W1918" s="13"/>
      <c r="X1918" s="13"/>
      <c r="Y1918" s="13"/>
      <c r="Z1918" s="13"/>
      <c r="AA1918" s="13"/>
      <c r="AB1918" s="13"/>
      <c r="AC1918" s="13"/>
      <c r="AD1918" s="13"/>
      <c r="AE1918" s="13"/>
      <c r="AT1918" s="239" t="s">
        <v>151</v>
      </c>
      <c r="AU1918" s="239" t="s">
        <v>149</v>
      </c>
      <c r="AV1918" s="13" t="s">
        <v>81</v>
      </c>
      <c r="AW1918" s="13" t="s">
        <v>30</v>
      </c>
      <c r="AX1918" s="13" t="s">
        <v>73</v>
      </c>
      <c r="AY1918" s="239" t="s">
        <v>141</v>
      </c>
    </row>
    <row r="1919" s="14" customFormat="1">
      <c r="A1919" s="14"/>
      <c r="B1919" s="240"/>
      <c r="C1919" s="241"/>
      <c r="D1919" s="231" t="s">
        <v>151</v>
      </c>
      <c r="E1919" s="242" t="s">
        <v>1</v>
      </c>
      <c r="F1919" s="243" t="s">
        <v>232</v>
      </c>
      <c r="G1919" s="241"/>
      <c r="H1919" s="244">
        <v>41.350999999999999</v>
      </c>
      <c r="I1919" s="245"/>
      <c r="J1919" s="241"/>
      <c r="K1919" s="241"/>
      <c r="L1919" s="246"/>
      <c r="M1919" s="247"/>
      <c r="N1919" s="248"/>
      <c r="O1919" s="248"/>
      <c r="P1919" s="248"/>
      <c r="Q1919" s="248"/>
      <c r="R1919" s="248"/>
      <c r="S1919" s="248"/>
      <c r="T1919" s="249"/>
      <c r="U1919" s="14"/>
      <c r="V1919" s="14"/>
      <c r="W1919" s="14"/>
      <c r="X1919" s="14"/>
      <c r="Y1919" s="14"/>
      <c r="Z1919" s="14"/>
      <c r="AA1919" s="14"/>
      <c r="AB1919" s="14"/>
      <c r="AC1919" s="14"/>
      <c r="AD1919" s="14"/>
      <c r="AE1919" s="14"/>
      <c r="AT1919" s="250" t="s">
        <v>151</v>
      </c>
      <c r="AU1919" s="250" t="s">
        <v>149</v>
      </c>
      <c r="AV1919" s="14" t="s">
        <v>149</v>
      </c>
      <c r="AW1919" s="14" t="s">
        <v>30</v>
      </c>
      <c r="AX1919" s="14" t="s">
        <v>73</v>
      </c>
      <c r="AY1919" s="250" t="s">
        <v>141</v>
      </c>
    </row>
    <row r="1920" s="13" customFormat="1">
      <c r="A1920" s="13"/>
      <c r="B1920" s="229"/>
      <c r="C1920" s="230"/>
      <c r="D1920" s="231" t="s">
        <v>151</v>
      </c>
      <c r="E1920" s="232" t="s">
        <v>1</v>
      </c>
      <c r="F1920" s="233" t="s">
        <v>233</v>
      </c>
      <c r="G1920" s="230"/>
      <c r="H1920" s="232" t="s">
        <v>1</v>
      </c>
      <c r="I1920" s="234"/>
      <c r="J1920" s="230"/>
      <c r="K1920" s="230"/>
      <c r="L1920" s="235"/>
      <c r="M1920" s="236"/>
      <c r="N1920" s="237"/>
      <c r="O1920" s="237"/>
      <c r="P1920" s="237"/>
      <c r="Q1920" s="237"/>
      <c r="R1920" s="237"/>
      <c r="S1920" s="237"/>
      <c r="T1920" s="238"/>
      <c r="U1920" s="13"/>
      <c r="V1920" s="13"/>
      <c r="W1920" s="13"/>
      <c r="X1920" s="13"/>
      <c r="Y1920" s="13"/>
      <c r="Z1920" s="13"/>
      <c r="AA1920" s="13"/>
      <c r="AB1920" s="13"/>
      <c r="AC1920" s="13"/>
      <c r="AD1920" s="13"/>
      <c r="AE1920" s="13"/>
      <c r="AT1920" s="239" t="s">
        <v>151</v>
      </c>
      <c r="AU1920" s="239" t="s">
        <v>149</v>
      </c>
      <c r="AV1920" s="13" t="s">
        <v>81</v>
      </c>
      <c r="AW1920" s="13" t="s">
        <v>30</v>
      </c>
      <c r="AX1920" s="13" t="s">
        <v>73</v>
      </c>
      <c r="AY1920" s="239" t="s">
        <v>141</v>
      </c>
    </row>
    <row r="1921" s="14" customFormat="1">
      <c r="A1921" s="14"/>
      <c r="B1921" s="240"/>
      <c r="C1921" s="241"/>
      <c r="D1921" s="231" t="s">
        <v>151</v>
      </c>
      <c r="E1921" s="242" t="s">
        <v>1</v>
      </c>
      <c r="F1921" s="243" t="s">
        <v>234</v>
      </c>
      <c r="G1921" s="241"/>
      <c r="H1921" s="244">
        <v>50.110999999999997</v>
      </c>
      <c r="I1921" s="245"/>
      <c r="J1921" s="241"/>
      <c r="K1921" s="241"/>
      <c r="L1921" s="246"/>
      <c r="M1921" s="247"/>
      <c r="N1921" s="248"/>
      <c r="O1921" s="248"/>
      <c r="P1921" s="248"/>
      <c r="Q1921" s="248"/>
      <c r="R1921" s="248"/>
      <c r="S1921" s="248"/>
      <c r="T1921" s="249"/>
      <c r="U1921" s="14"/>
      <c r="V1921" s="14"/>
      <c r="W1921" s="14"/>
      <c r="X1921" s="14"/>
      <c r="Y1921" s="14"/>
      <c r="Z1921" s="14"/>
      <c r="AA1921" s="14"/>
      <c r="AB1921" s="14"/>
      <c r="AC1921" s="14"/>
      <c r="AD1921" s="14"/>
      <c r="AE1921" s="14"/>
      <c r="AT1921" s="250" t="s">
        <v>151</v>
      </c>
      <c r="AU1921" s="250" t="s">
        <v>149</v>
      </c>
      <c r="AV1921" s="14" t="s">
        <v>149</v>
      </c>
      <c r="AW1921" s="14" t="s">
        <v>30</v>
      </c>
      <c r="AX1921" s="14" t="s">
        <v>73</v>
      </c>
      <c r="AY1921" s="250" t="s">
        <v>141</v>
      </c>
    </row>
    <row r="1922" s="13" customFormat="1">
      <c r="A1922" s="13"/>
      <c r="B1922" s="229"/>
      <c r="C1922" s="230"/>
      <c r="D1922" s="231" t="s">
        <v>151</v>
      </c>
      <c r="E1922" s="232" t="s">
        <v>1</v>
      </c>
      <c r="F1922" s="233" t="s">
        <v>235</v>
      </c>
      <c r="G1922" s="230"/>
      <c r="H1922" s="232" t="s">
        <v>1</v>
      </c>
      <c r="I1922" s="234"/>
      <c r="J1922" s="230"/>
      <c r="K1922" s="230"/>
      <c r="L1922" s="235"/>
      <c r="M1922" s="236"/>
      <c r="N1922" s="237"/>
      <c r="O1922" s="237"/>
      <c r="P1922" s="237"/>
      <c r="Q1922" s="237"/>
      <c r="R1922" s="237"/>
      <c r="S1922" s="237"/>
      <c r="T1922" s="238"/>
      <c r="U1922" s="13"/>
      <c r="V1922" s="13"/>
      <c r="W1922" s="13"/>
      <c r="X1922" s="13"/>
      <c r="Y1922" s="13"/>
      <c r="Z1922" s="13"/>
      <c r="AA1922" s="13"/>
      <c r="AB1922" s="13"/>
      <c r="AC1922" s="13"/>
      <c r="AD1922" s="13"/>
      <c r="AE1922" s="13"/>
      <c r="AT1922" s="239" t="s">
        <v>151</v>
      </c>
      <c r="AU1922" s="239" t="s">
        <v>149</v>
      </c>
      <c r="AV1922" s="13" t="s">
        <v>81</v>
      </c>
      <c r="AW1922" s="13" t="s">
        <v>30</v>
      </c>
      <c r="AX1922" s="13" t="s">
        <v>73</v>
      </c>
      <c r="AY1922" s="239" t="s">
        <v>141</v>
      </c>
    </row>
    <row r="1923" s="14" customFormat="1">
      <c r="A1923" s="14"/>
      <c r="B1923" s="240"/>
      <c r="C1923" s="241"/>
      <c r="D1923" s="231" t="s">
        <v>151</v>
      </c>
      <c r="E1923" s="242" t="s">
        <v>1</v>
      </c>
      <c r="F1923" s="243" t="s">
        <v>236</v>
      </c>
      <c r="G1923" s="241"/>
      <c r="H1923" s="244">
        <v>51.731000000000002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4"/>
      <c r="V1923" s="14"/>
      <c r="W1923" s="14"/>
      <c r="X1923" s="14"/>
      <c r="Y1923" s="14"/>
      <c r="Z1923" s="14"/>
      <c r="AA1923" s="14"/>
      <c r="AB1923" s="14"/>
      <c r="AC1923" s="14"/>
      <c r="AD1923" s="14"/>
      <c r="AE1923" s="14"/>
      <c r="AT1923" s="250" t="s">
        <v>151</v>
      </c>
      <c r="AU1923" s="250" t="s">
        <v>149</v>
      </c>
      <c r="AV1923" s="14" t="s">
        <v>149</v>
      </c>
      <c r="AW1923" s="14" t="s">
        <v>30</v>
      </c>
      <c r="AX1923" s="14" t="s">
        <v>73</v>
      </c>
      <c r="AY1923" s="250" t="s">
        <v>141</v>
      </c>
    </row>
    <row r="1924" s="13" customFormat="1">
      <c r="A1924" s="13"/>
      <c r="B1924" s="229"/>
      <c r="C1924" s="230"/>
      <c r="D1924" s="231" t="s">
        <v>151</v>
      </c>
      <c r="E1924" s="232" t="s">
        <v>1</v>
      </c>
      <c r="F1924" s="233" t="s">
        <v>237</v>
      </c>
      <c r="G1924" s="230"/>
      <c r="H1924" s="232" t="s">
        <v>1</v>
      </c>
      <c r="I1924" s="234"/>
      <c r="J1924" s="230"/>
      <c r="K1924" s="230"/>
      <c r="L1924" s="235"/>
      <c r="M1924" s="236"/>
      <c r="N1924" s="237"/>
      <c r="O1924" s="237"/>
      <c r="P1924" s="237"/>
      <c r="Q1924" s="237"/>
      <c r="R1924" s="237"/>
      <c r="S1924" s="237"/>
      <c r="T1924" s="238"/>
      <c r="U1924" s="13"/>
      <c r="V1924" s="13"/>
      <c r="W1924" s="13"/>
      <c r="X1924" s="13"/>
      <c r="Y1924" s="13"/>
      <c r="Z1924" s="13"/>
      <c r="AA1924" s="13"/>
      <c r="AB1924" s="13"/>
      <c r="AC1924" s="13"/>
      <c r="AD1924" s="13"/>
      <c r="AE1924" s="13"/>
      <c r="AT1924" s="239" t="s">
        <v>151</v>
      </c>
      <c r="AU1924" s="239" t="s">
        <v>149</v>
      </c>
      <c r="AV1924" s="13" t="s">
        <v>81</v>
      </c>
      <c r="AW1924" s="13" t="s">
        <v>30</v>
      </c>
      <c r="AX1924" s="13" t="s">
        <v>73</v>
      </c>
      <c r="AY1924" s="239" t="s">
        <v>141</v>
      </c>
    </row>
    <row r="1925" s="13" customFormat="1">
      <c r="A1925" s="13"/>
      <c r="B1925" s="229"/>
      <c r="C1925" s="230"/>
      <c r="D1925" s="231" t="s">
        <v>151</v>
      </c>
      <c r="E1925" s="232" t="s">
        <v>1</v>
      </c>
      <c r="F1925" s="233" t="s">
        <v>214</v>
      </c>
      <c r="G1925" s="230"/>
      <c r="H1925" s="232" t="s">
        <v>1</v>
      </c>
      <c r="I1925" s="234"/>
      <c r="J1925" s="230"/>
      <c r="K1925" s="230"/>
      <c r="L1925" s="235"/>
      <c r="M1925" s="236"/>
      <c r="N1925" s="237"/>
      <c r="O1925" s="237"/>
      <c r="P1925" s="237"/>
      <c r="Q1925" s="237"/>
      <c r="R1925" s="237"/>
      <c r="S1925" s="237"/>
      <c r="T1925" s="238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39" t="s">
        <v>151</v>
      </c>
      <c r="AU1925" s="239" t="s">
        <v>149</v>
      </c>
      <c r="AV1925" s="13" t="s">
        <v>81</v>
      </c>
      <c r="AW1925" s="13" t="s">
        <v>30</v>
      </c>
      <c r="AX1925" s="13" t="s">
        <v>73</v>
      </c>
      <c r="AY1925" s="239" t="s">
        <v>141</v>
      </c>
    </row>
    <row r="1926" s="14" customFormat="1">
      <c r="A1926" s="14"/>
      <c r="B1926" s="240"/>
      <c r="C1926" s="241"/>
      <c r="D1926" s="231" t="s">
        <v>151</v>
      </c>
      <c r="E1926" s="242" t="s">
        <v>1</v>
      </c>
      <c r="F1926" s="243" t="s">
        <v>238</v>
      </c>
      <c r="G1926" s="241"/>
      <c r="H1926" s="244">
        <v>-15.784000000000001</v>
      </c>
      <c r="I1926" s="245"/>
      <c r="J1926" s="241"/>
      <c r="K1926" s="241"/>
      <c r="L1926" s="246"/>
      <c r="M1926" s="247"/>
      <c r="N1926" s="248"/>
      <c r="O1926" s="248"/>
      <c r="P1926" s="248"/>
      <c r="Q1926" s="248"/>
      <c r="R1926" s="248"/>
      <c r="S1926" s="248"/>
      <c r="T1926" s="249"/>
      <c r="U1926" s="14"/>
      <c r="V1926" s="14"/>
      <c r="W1926" s="14"/>
      <c r="X1926" s="14"/>
      <c r="Y1926" s="14"/>
      <c r="Z1926" s="14"/>
      <c r="AA1926" s="14"/>
      <c r="AB1926" s="14"/>
      <c r="AC1926" s="14"/>
      <c r="AD1926" s="14"/>
      <c r="AE1926" s="14"/>
      <c r="AT1926" s="250" t="s">
        <v>151</v>
      </c>
      <c r="AU1926" s="250" t="s">
        <v>149</v>
      </c>
      <c r="AV1926" s="14" t="s">
        <v>149</v>
      </c>
      <c r="AW1926" s="14" t="s">
        <v>30</v>
      </c>
      <c r="AX1926" s="14" t="s">
        <v>73</v>
      </c>
      <c r="AY1926" s="250" t="s">
        <v>141</v>
      </c>
    </row>
    <row r="1927" s="13" customFormat="1">
      <c r="A1927" s="13"/>
      <c r="B1927" s="229"/>
      <c r="C1927" s="230"/>
      <c r="D1927" s="231" t="s">
        <v>151</v>
      </c>
      <c r="E1927" s="232" t="s">
        <v>1</v>
      </c>
      <c r="F1927" s="233" t="s">
        <v>216</v>
      </c>
      <c r="G1927" s="230"/>
      <c r="H1927" s="232" t="s">
        <v>1</v>
      </c>
      <c r="I1927" s="234"/>
      <c r="J1927" s="230"/>
      <c r="K1927" s="230"/>
      <c r="L1927" s="235"/>
      <c r="M1927" s="236"/>
      <c r="N1927" s="237"/>
      <c r="O1927" s="237"/>
      <c r="P1927" s="237"/>
      <c r="Q1927" s="237"/>
      <c r="R1927" s="237"/>
      <c r="S1927" s="237"/>
      <c r="T1927" s="238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T1927" s="239" t="s">
        <v>151</v>
      </c>
      <c r="AU1927" s="239" t="s">
        <v>149</v>
      </c>
      <c r="AV1927" s="13" t="s">
        <v>81</v>
      </c>
      <c r="AW1927" s="13" t="s">
        <v>30</v>
      </c>
      <c r="AX1927" s="13" t="s">
        <v>73</v>
      </c>
      <c r="AY1927" s="239" t="s">
        <v>141</v>
      </c>
    </row>
    <row r="1928" s="14" customFormat="1">
      <c r="A1928" s="14"/>
      <c r="B1928" s="240"/>
      <c r="C1928" s="241"/>
      <c r="D1928" s="231" t="s">
        <v>151</v>
      </c>
      <c r="E1928" s="242" t="s">
        <v>1</v>
      </c>
      <c r="F1928" s="243" t="s">
        <v>239</v>
      </c>
      <c r="G1928" s="241"/>
      <c r="H1928" s="244">
        <v>-5.46</v>
      </c>
      <c r="I1928" s="245"/>
      <c r="J1928" s="241"/>
      <c r="K1928" s="241"/>
      <c r="L1928" s="246"/>
      <c r="M1928" s="247"/>
      <c r="N1928" s="248"/>
      <c r="O1928" s="248"/>
      <c r="P1928" s="248"/>
      <c r="Q1928" s="248"/>
      <c r="R1928" s="248"/>
      <c r="S1928" s="248"/>
      <c r="T1928" s="249"/>
      <c r="U1928" s="14"/>
      <c r="V1928" s="14"/>
      <c r="W1928" s="14"/>
      <c r="X1928" s="14"/>
      <c r="Y1928" s="14"/>
      <c r="Z1928" s="14"/>
      <c r="AA1928" s="14"/>
      <c r="AB1928" s="14"/>
      <c r="AC1928" s="14"/>
      <c r="AD1928" s="14"/>
      <c r="AE1928" s="14"/>
      <c r="AT1928" s="250" t="s">
        <v>151</v>
      </c>
      <c r="AU1928" s="250" t="s">
        <v>149</v>
      </c>
      <c r="AV1928" s="14" t="s">
        <v>149</v>
      </c>
      <c r="AW1928" s="14" t="s">
        <v>30</v>
      </c>
      <c r="AX1928" s="14" t="s">
        <v>73</v>
      </c>
      <c r="AY1928" s="250" t="s">
        <v>141</v>
      </c>
    </row>
    <row r="1929" s="15" customFormat="1">
      <c r="A1929" s="15"/>
      <c r="B1929" s="262"/>
      <c r="C1929" s="263"/>
      <c r="D1929" s="231" t="s">
        <v>151</v>
      </c>
      <c r="E1929" s="264" t="s">
        <v>1</v>
      </c>
      <c r="F1929" s="265" t="s">
        <v>173</v>
      </c>
      <c r="G1929" s="263"/>
      <c r="H1929" s="266">
        <v>255.148</v>
      </c>
      <c r="I1929" s="267"/>
      <c r="J1929" s="263"/>
      <c r="K1929" s="263"/>
      <c r="L1929" s="268"/>
      <c r="M1929" s="269"/>
      <c r="N1929" s="270"/>
      <c r="O1929" s="270"/>
      <c r="P1929" s="270"/>
      <c r="Q1929" s="270"/>
      <c r="R1929" s="270"/>
      <c r="S1929" s="270"/>
      <c r="T1929" s="271"/>
      <c r="U1929" s="15"/>
      <c r="V1929" s="15"/>
      <c r="W1929" s="15"/>
      <c r="X1929" s="15"/>
      <c r="Y1929" s="15"/>
      <c r="Z1929" s="15"/>
      <c r="AA1929" s="15"/>
      <c r="AB1929" s="15"/>
      <c r="AC1929" s="15"/>
      <c r="AD1929" s="15"/>
      <c r="AE1929" s="15"/>
      <c r="AT1929" s="272" t="s">
        <v>151</v>
      </c>
      <c r="AU1929" s="272" t="s">
        <v>149</v>
      </c>
      <c r="AV1929" s="15" t="s">
        <v>148</v>
      </c>
      <c r="AW1929" s="15" t="s">
        <v>30</v>
      </c>
      <c r="AX1929" s="15" t="s">
        <v>81</v>
      </c>
      <c r="AY1929" s="272" t="s">
        <v>141</v>
      </c>
    </row>
    <row r="1930" s="2" customFormat="1" ht="24.15" customHeight="1">
      <c r="A1930" s="38"/>
      <c r="B1930" s="39"/>
      <c r="C1930" s="215" t="s">
        <v>2122</v>
      </c>
      <c r="D1930" s="215" t="s">
        <v>144</v>
      </c>
      <c r="E1930" s="216" t="s">
        <v>2123</v>
      </c>
      <c r="F1930" s="217" t="s">
        <v>2124</v>
      </c>
      <c r="G1930" s="218" t="s">
        <v>177</v>
      </c>
      <c r="H1930" s="219">
        <v>50</v>
      </c>
      <c r="I1930" s="220"/>
      <c r="J1930" s="221">
        <f>ROUND(I1930*H1930,2)</f>
        <v>0</v>
      </c>
      <c r="K1930" s="222"/>
      <c r="L1930" s="44"/>
      <c r="M1930" s="223" t="s">
        <v>1</v>
      </c>
      <c r="N1930" s="224" t="s">
        <v>39</v>
      </c>
      <c r="O1930" s="91"/>
      <c r="P1930" s="225">
        <f>O1930*H1930</f>
        <v>0</v>
      </c>
      <c r="Q1930" s="225">
        <v>1.0000000000000001E-05</v>
      </c>
      <c r="R1930" s="225">
        <f>Q1930*H1930</f>
        <v>0.00050000000000000001</v>
      </c>
      <c r="S1930" s="225">
        <v>0</v>
      </c>
      <c r="T1930" s="226">
        <f>S1930*H1930</f>
        <v>0</v>
      </c>
      <c r="U1930" s="38"/>
      <c r="V1930" s="38"/>
      <c r="W1930" s="38"/>
      <c r="X1930" s="38"/>
      <c r="Y1930" s="38"/>
      <c r="Z1930" s="38"/>
      <c r="AA1930" s="38"/>
      <c r="AB1930" s="38"/>
      <c r="AC1930" s="38"/>
      <c r="AD1930" s="38"/>
      <c r="AE1930" s="38"/>
      <c r="AR1930" s="227" t="s">
        <v>265</v>
      </c>
      <c r="AT1930" s="227" t="s">
        <v>144</v>
      </c>
      <c r="AU1930" s="227" t="s">
        <v>149</v>
      </c>
      <c r="AY1930" s="17" t="s">
        <v>141</v>
      </c>
      <c r="BE1930" s="228">
        <f>IF(N1930="základní",J1930,0)</f>
        <v>0</v>
      </c>
      <c r="BF1930" s="228">
        <f>IF(N1930="snížená",J1930,0)</f>
        <v>0</v>
      </c>
      <c r="BG1930" s="228">
        <f>IF(N1930="zákl. přenesená",J1930,0)</f>
        <v>0</v>
      </c>
      <c r="BH1930" s="228">
        <f>IF(N1930="sníž. přenesená",J1930,0)</f>
        <v>0</v>
      </c>
      <c r="BI1930" s="228">
        <f>IF(N1930="nulová",J1930,0)</f>
        <v>0</v>
      </c>
      <c r="BJ1930" s="17" t="s">
        <v>149</v>
      </c>
      <c r="BK1930" s="228">
        <f>ROUND(I1930*H1930,2)</f>
        <v>0</v>
      </c>
      <c r="BL1930" s="17" t="s">
        <v>265</v>
      </c>
      <c r="BM1930" s="227" t="s">
        <v>2125</v>
      </c>
    </row>
    <row r="1931" s="13" customFormat="1">
      <c r="A1931" s="13"/>
      <c r="B1931" s="229"/>
      <c r="C1931" s="230"/>
      <c r="D1931" s="231" t="s">
        <v>151</v>
      </c>
      <c r="E1931" s="232" t="s">
        <v>1</v>
      </c>
      <c r="F1931" s="233" t="s">
        <v>2126</v>
      </c>
      <c r="G1931" s="230"/>
      <c r="H1931" s="232" t="s">
        <v>1</v>
      </c>
      <c r="I1931" s="234"/>
      <c r="J1931" s="230"/>
      <c r="K1931" s="230"/>
      <c r="L1931" s="235"/>
      <c r="M1931" s="236"/>
      <c r="N1931" s="237"/>
      <c r="O1931" s="237"/>
      <c r="P1931" s="237"/>
      <c r="Q1931" s="237"/>
      <c r="R1931" s="237"/>
      <c r="S1931" s="237"/>
      <c r="T1931" s="238"/>
      <c r="U1931" s="13"/>
      <c r="V1931" s="13"/>
      <c r="W1931" s="13"/>
      <c r="X1931" s="13"/>
      <c r="Y1931" s="13"/>
      <c r="Z1931" s="13"/>
      <c r="AA1931" s="13"/>
      <c r="AB1931" s="13"/>
      <c r="AC1931" s="13"/>
      <c r="AD1931" s="13"/>
      <c r="AE1931" s="13"/>
      <c r="AT1931" s="239" t="s">
        <v>151</v>
      </c>
      <c r="AU1931" s="239" t="s">
        <v>149</v>
      </c>
      <c r="AV1931" s="13" t="s">
        <v>81</v>
      </c>
      <c r="AW1931" s="13" t="s">
        <v>30</v>
      </c>
      <c r="AX1931" s="13" t="s">
        <v>73</v>
      </c>
      <c r="AY1931" s="239" t="s">
        <v>141</v>
      </c>
    </row>
    <row r="1932" s="14" customFormat="1">
      <c r="A1932" s="14"/>
      <c r="B1932" s="240"/>
      <c r="C1932" s="241"/>
      <c r="D1932" s="231" t="s">
        <v>151</v>
      </c>
      <c r="E1932" s="242" t="s">
        <v>1</v>
      </c>
      <c r="F1932" s="243" t="s">
        <v>441</v>
      </c>
      <c r="G1932" s="241"/>
      <c r="H1932" s="244">
        <v>50</v>
      </c>
      <c r="I1932" s="245"/>
      <c r="J1932" s="241"/>
      <c r="K1932" s="241"/>
      <c r="L1932" s="246"/>
      <c r="M1932" s="247"/>
      <c r="N1932" s="248"/>
      <c r="O1932" s="248"/>
      <c r="P1932" s="248"/>
      <c r="Q1932" s="248"/>
      <c r="R1932" s="248"/>
      <c r="S1932" s="248"/>
      <c r="T1932" s="249"/>
      <c r="U1932" s="14"/>
      <c r="V1932" s="14"/>
      <c r="W1932" s="14"/>
      <c r="X1932" s="14"/>
      <c r="Y1932" s="14"/>
      <c r="Z1932" s="14"/>
      <c r="AA1932" s="14"/>
      <c r="AB1932" s="14"/>
      <c r="AC1932" s="14"/>
      <c r="AD1932" s="14"/>
      <c r="AE1932" s="14"/>
      <c r="AT1932" s="250" t="s">
        <v>151</v>
      </c>
      <c r="AU1932" s="250" t="s">
        <v>149</v>
      </c>
      <c r="AV1932" s="14" t="s">
        <v>149</v>
      </c>
      <c r="AW1932" s="14" t="s">
        <v>30</v>
      </c>
      <c r="AX1932" s="14" t="s">
        <v>81</v>
      </c>
      <c r="AY1932" s="250" t="s">
        <v>141</v>
      </c>
    </row>
    <row r="1933" s="2" customFormat="1" ht="16.5" customHeight="1">
      <c r="A1933" s="38"/>
      <c r="B1933" s="39"/>
      <c r="C1933" s="215" t="s">
        <v>2127</v>
      </c>
      <c r="D1933" s="215" t="s">
        <v>144</v>
      </c>
      <c r="E1933" s="216" t="s">
        <v>2128</v>
      </c>
      <c r="F1933" s="217" t="s">
        <v>2129</v>
      </c>
      <c r="G1933" s="218" t="s">
        <v>168</v>
      </c>
      <c r="H1933" s="219">
        <v>61.847999999999999</v>
      </c>
      <c r="I1933" s="220"/>
      <c r="J1933" s="221">
        <f>ROUND(I1933*H1933,2)</f>
        <v>0</v>
      </c>
      <c r="K1933" s="222"/>
      <c r="L1933" s="44"/>
      <c r="M1933" s="223" t="s">
        <v>1</v>
      </c>
      <c r="N1933" s="224" t="s">
        <v>39</v>
      </c>
      <c r="O1933" s="91"/>
      <c r="P1933" s="225">
        <f>O1933*H1933</f>
        <v>0</v>
      </c>
      <c r="Q1933" s="225">
        <v>0</v>
      </c>
      <c r="R1933" s="225">
        <f>Q1933*H1933</f>
        <v>0</v>
      </c>
      <c r="S1933" s="225">
        <v>3.0000000000000001E-05</v>
      </c>
      <c r="T1933" s="226">
        <f>S1933*H1933</f>
        <v>0.0018554400000000001</v>
      </c>
      <c r="U1933" s="38"/>
      <c r="V1933" s="38"/>
      <c r="W1933" s="38"/>
      <c r="X1933" s="38"/>
      <c r="Y1933" s="38"/>
      <c r="Z1933" s="38"/>
      <c r="AA1933" s="38"/>
      <c r="AB1933" s="38"/>
      <c r="AC1933" s="38"/>
      <c r="AD1933" s="38"/>
      <c r="AE1933" s="38"/>
      <c r="AR1933" s="227" t="s">
        <v>265</v>
      </c>
      <c r="AT1933" s="227" t="s">
        <v>144</v>
      </c>
      <c r="AU1933" s="227" t="s">
        <v>149</v>
      </c>
      <c r="AY1933" s="17" t="s">
        <v>141</v>
      </c>
      <c r="BE1933" s="228">
        <f>IF(N1933="základní",J1933,0)</f>
        <v>0</v>
      </c>
      <c r="BF1933" s="228">
        <f>IF(N1933="snížená",J1933,0)</f>
        <v>0</v>
      </c>
      <c r="BG1933" s="228">
        <f>IF(N1933="zákl. přenesená",J1933,0)</f>
        <v>0</v>
      </c>
      <c r="BH1933" s="228">
        <f>IF(N1933="sníž. přenesená",J1933,0)</f>
        <v>0</v>
      </c>
      <c r="BI1933" s="228">
        <f>IF(N1933="nulová",J1933,0)</f>
        <v>0</v>
      </c>
      <c r="BJ1933" s="17" t="s">
        <v>149</v>
      </c>
      <c r="BK1933" s="228">
        <f>ROUND(I1933*H1933,2)</f>
        <v>0</v>
      </c>
      <c r="BL1933" s="17" t="s">
        <v>265</v>
      </c>
      <c r="BM1933" s="227" t="s">
        <v>2130</v>
      </c>
    </row>
    <row r="1934" s="13" customFormat="1">
      <c r="A1934" s="13"/>
      <c r="B1934" s="229"/>
      <c r="C1934" s="230"/>
      <c r="D1934" s="231" t="s">
        <v>151</v>
      </c>
      <c r="E1934" s="232" t="s">
        <v>1</v>
      </c>
      <c r="F1934" s="233" t="s">
        <v>225</v>
      </c>
      <c r="G1934" s="230"/>
      <c r="H1934" s="232" t="s">
        <v>1</v>
      </c>
      <c r="I1934" s="234"/>
      <c r="J1934" s="230"/>
      <c r="K1934" s="230"/>
      <c r="L1934" s="235"/>
      <c r="M1934" s="236"/>
      <c r="N1934" s="237"/>
      <c r="O1934" s="237"/>
      <c r="P1934" s="237"/>
      <c r="Q1934" s="237"/>
      <c r="R1934" s="237"/>
      <c r="S1934" s="237"/>
      <c r="T1934" s="238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39" t="s">
        <v>151</v>
      </c>
      <c r="AU1934" s="239" t="s">
        <v>149</v>
      </c>
      <c r="AV1934" s="13" t="s">
        <v>81</v>
      </c>
      <c r="AW1934" s="13" t="s">
        <v>30</v>
      </c>
      <c r="AX1934" s="13" t="s">
        <v>73</v>
      </c>
      <c r="AY1934" s="239" t="s">
        <v>141</v>
      </c>
    </row>
    <row r="1935" s="14" customFormat="1">
      <c r="A1935" s="14"/>
      <c r="B1935" s="240"/>
      <c r="C1935" s="241"/>
      <c r="D1935" s="231" t="s">
        <v>151</v>
      </c>
      <c r="E1935" s="242" t="s">
        <v>1</v>
      </c>
      <c r="F1935" s="243" t="s">
        <v>191</v>
      </c>
      <c r="G1935" s="241"/>
      <c r="H1935" s="244">
        <v>8.5990000000000002</v>
      </c>
      <c r="I1935" s="245"/>
      <c r="J1935" s="241"/>
      <c r="K1935" s="241"/>
      <c r="L1935" s="246"/>
      <c r="M1935" s="247"/>
      <c r="N1935" s="248"/>
      <c r="O1935" s="248"/>
      <c r="P1935" s="248"/>
      <c r="Q1935" s="248"/>
      <c r="R1935" s="248"/>
      <c r="S1935" s="248"/>
      <c r="T1935" s="249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50" t="s">
        <v>151</v>
      </c>
      <c r="AU1935" s="250" t="s">
        <v>149</v>
      </c>
      <c r="AV1935" s="14" t="s">
        <v>149</v>
      </c>
      <c r="AW1935" s="14" t="s">
        <v>30</v>
      </c>
      <c r="AX1935" s="14" t="s">
        <v>73</v>
      </c>
      <c r="AY1935" s="250" t="s">
        <v>141</v>
      </c>
    </row>
    <row r="1936" s="13" customFormat="1">
      <c r="A1936" s="13"/>
      <c r="B1936" s="229"/>
      <c r="C1936" s="230"/>
      <c r="D1936" s="231" t="s">
        <v>151</v>
      </c>
      <c r="E1936" s="232" t="s">
        <v>1</v>
      </c>
      <c r="F1936" s="233" t="s">
        <v>227</v>
      </c>
      <c r="G1936" s="230"/>
      <c r="H1936" s="232" t="s">
        <v>1</v>
      </c>
      <c r="I1936" s="234"/>
      <c r="J1936" s="230"/>
      <c r="K1936" s="230"/>
      <c r="L1936" s="235"/>
      <c r="M1936" s="236"/>
      <c r="N1936" s="237"/>
      <c r="O1936" s="237"/>
      <c r="P1936" s="237"/>
      <c r="Q1936" s="237"/>
      <c r="R1936" s="237"/>
      <c r="S1936" s="237"/>
      <c r="T1936" s="238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39" t="s">
        <v>151</v>
      </c>
      <c r="AU1936" s="239" t="s">
        <v>149</v>
      </c>
      <c r="AV1936" s="13" t="s">
        <v>81</v>
      </c>
      <c r="AW1936" s="13" t="s">
        <v>30</v>
      </c>
      <c r="AX1936" s="13" t="s">
        <v>73</v>
      </c>
      <c r="AY1936" s="239" t="s">
        <v>141</v>
      </c>
    </row>
    <row r="1937" s="14" customFormat="1">
      <c r="A1937" s="14"/>
      <c r="B1937" s="240"/>
      <c r="C1937" s="241"/>
      <c r="D1937" s="231" t="s">
        <v>151</v>
      </c>
      <c r="E1937" s="242" t="s">
        <v>1</v>
      </c>
      <c r="F1937" s="243" t="s">
        <v>193</v>
      </c>
      <c r="G1937" s="241"/>
      <c r="H1937" s="244">
        <v>1.1220000000000001</v>
      </c>
      <c r="I1937" s="245"/>
      <c r="J1937" s="241"/>
      <c r="K1937" s="241"/>
      <c r="L1937" s="246"/>
      <c r="M1937" s="247"/>
      <c r="N1937" s="248"/>
      <c r="O1937" s="248"/>
      <c r="P1937" s="248"/>
      <c r="Q1937" s="248"/>
      <c r="R1937" s="248"/>
      <c r="S1937" s="248"/>
      <c r="T1937" s="249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50" t="s">
        <v>151</v>
      </c>
      <c r="AU1937" s="250" t="s">
        <v>149</v>
      </c>
      <c r="AV1937" s="14" t="s">
        <v>149</v>
      </c>
      <c r="AW1937" s="14" t="s">
        <v>30</v>
      </c>
      <c r="AX1937" s="14" t="s">
        <v>73</v>
      </c>
      <c r="AY1937" s="250" t="s">
        <v>141</v>
      </c>
    </row>
    <row r="1938" s="13" customFormat="1">
      <c r="A1938" s="13"/>
      <c r="B1938" s="229"/>
      <c r="C1938" s="230"/>
      <c r="D1938" s="231" t="s">
        <v>151</v>
      </c>
      <c r="E1938" s="232" t="s">
        <v>1</v>
      </c>
      <c r="F1938" s="233" t="s">
        <v>229</v>
      </c>
      <c r="G1938" s="230"/>
      <c r="H1938" s="232" t="s">
        <v>1</v>
      </c>
      <c r="I1938" s="234"/>
      <c r="J1938" s="230"/>
      <c r="K1938" s="230"/>
      <c r="L1938" s="235"/>
      <c r="M1938" s="236"/>
      <c r="N1938" s="237"/>
      <c r="O1938" s="237"/>
      <c r="P1938" s="237"/>
      <c r="Q1938" s="237"/>
      <c r="R1938" s="237"/>
      <c r="S1938" s="237"/>
      <c r="T1938" s="238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39" t="s">
        <v>151</v>
      </c>
      <c r="AU1938" s="239" t="s">
        <v>149</v>
      </c>
      <c r="AV1938" s="13" t="s">
        <v>81</v>
      </c>
      <c r="AW1938" s="13" t="s">
        <v>30</v>
      </c>
      <c r="AX1938" s="13" t="s">
        <v>73</v>
      </c>
      <c r="AY1938" s="239" t="s">
        <v>141</v>
      </c>
    </row>
    <row r="1939" s="14" customFormat="1">
      <c r="A1939" s="14"/>
      <c r="B1939" s="240"/>
      <c r="C1939" s="241"/>
      <c r="D1939" s="231" t="s">
        <v>151</v>
      </c>
      <c r="E1939" s="242" t="s">
        <v>1</v>
      </c>
      <c r="F1939" s="243" t="s">
        <v>195</v>
      </c>
      <c r="G1939" s="241"/>
      <c r="H1939" s="244">
        <v>3.0409999999999999</v>
      </c>
      <c r="I1939" s="245"/>
      <c r="J1939" s="241"/>
      <c r="K1939" s="241"/>
      <c r="L1939" s="246"/>
      <c r="M1939" s="247"/>
      <c r="N1939" s="248"/>
      <c r="O1939" s="248"/>
      <c r="P1939" s="248"/>
      <c r="Q1939" s="248"/>
      <c r="R1939" s="248"/>
      <c r="S1939" s="248"/>
      <c r="T1939" s="249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50" t="s">
        <v>151</v>
      </c>
      <c r="AU1939" s="250" t="s">
        <v>149</v>
      </c>
      <c r="AV1939" s="14" t="s">
        <v>149</v>
      </c>
      <c r="AW1939" s="14" t="s">
        <v>30</v>
      </c>
      <c r="AX1939" s="14" t="s">
        <v>73</v>
      </c>
      <c r="AY1939" s="250" t="s">
        <v>141</v>
      </c>
    </row>
    <row r="1940" s="13" customFormat="1">
      <c r="A1940" s="13"/>
      <c r="B1940" s="229"/>
      <c r="C1940" s="230"/>
      <c r="D1940" s="231" t="s">
        <v>151</v>
      </c>
      <c r="E1940" s="232" t="s">
        <v>1</v>
      </c>
      <c r="F1940" s="233" t="s">
        <v>231</v>
      </c>
      <c r="G1940" s="230"/>
      <c r="H1940" s="232" t="s">
        <v>1</v>
      </c>
      <c r="I1940" s="234"/>
      <c r="J1940" s="230"/>
      <c r="K1940" s="230"/>
      <c r="L1940" s="235"/>
      <c r="M1940" s="236"/>
      <c r="N1940" s="237"/>
      <c r="O1940" s="237"/>
      <c r="P1940" s="237"/>
      <c r="Q1940" s="237"/>
      <c r="R1940" s="237"/>
      <c r="S1940" s="237"/>
      <c r="T1940" s="238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39" t="s">
        <v>151</v>
      </c>
      <c r="AU1940" s="239" t="s">
        <v>149</v>
      </c>
      <c r="AV1940" s="13" t="s">
        <v>81</v>
      </c>
      <c r="AW1940" s="13" t="s">
        <v>30</v>
      </c>
      <c r="AX1940" s="13" t="s">
        <v>73</v>
      </c>
      <c r="AY1940" s="239" t="s">
        <v>141</v>
      </c>
    </row>
    <row r="1941" s="14" customFormat="1">
      <c r="A1941" s="14"/>
      <c r="B1941" s="240"/>
      <c r="C1941" s="241"/>
      <c r="D1941" s="231" t="s">
        <v>151</v>
      </c>
      <c r="E1941" s="242" t="s">
        <v>1</v>
      </c>
      <c r="F1941" s="243" t="s">
        <v>197</v>
      </c>
      <c r="G1941" s="241"/>
      <c r="H1941" s="244">
        <v>13.135999999999999</v>
      </c>
      <c r="I1941" s="245"/>
      <c r="J1941" s="241"/>
      <c r="K1941" s="241"/>
      <c r="L1941" s="246"/>
      <c r="M1941" s="247"/>
      <c r="N1941" s="248"/>
      <c r="O1941" s="248"/>
      <c r="P1941" s="248"/>
      <c r="Q1941" s="248"/>
      <c r="R1941" s="248"/>
      <c r="S1941" s="248"/>
      <c r="T1941" s="249"/>
      <c r="U1941" s="14"/>
      <c r="V1941" s="14"/>
      <c r="W1941" s="14"/>
      <c r="X1941" s="14"/>
      <c r="Y1941" s="14"/>
      <c r="Z1941" s="14"/>
      <c r="AA1941" s="14"/>
      <c r="AB1941" s="14"/>
      <c r="AC1941" s="14"/>
      <c r="AD1941" s="14"/>
      <c r="AE1941" s="14"/>
      <c r="AT1941" s="250" t="s">
        <v>151</v>
      </c>
      <c r="AU1941" s="250" t="s">
        <v>149</v>
      </c>
      <c r="AV1941" s="14" t="s">
        <v>149</v>
      </c>
      <c r="AW1941" s="14" t="s">
        <v>30</v>
      </c>
      <c r="AX1941" s="14" t="s">
        <v>73</v>
      </c>
      <c r="AY1941" s="250" t="s">
        <v>141</v>
      </c>
    </row>
    <row r="1942" s="13" customFormat="1">
      <c r="A1942" s="13"/>
      <c r="B1942" s="229"/>
      <c r="C1942" s="230"/>
      <c r="D1942" s="231" t="s">
        <v>151</v>
      </c>
      <c r="E1942" s="232" t="s">
        <v>1</v>
      </c>
      <c r="F1942" s="233" t="s">
        <v>1745</v>
      </c>
      <c r="G1942" s="230"/>
      <c r="H1942" s="232" t="s">
        <v>1</v>
      </c>
      <c r="I1942" s="234"/>
      <c r="J1942" s="230"/>
      <c r="K1942" s="230"/>
      <c r="L1942" s="235"/>
      <c r="M1942" s="236"/>
      <c r="N1942" s="237"/>
      <c r="O1942" s="237"/>
      <c r="P1942" s="237"/>
      <c r="Q1942" s="237"/>
      <c r="R1942" s="237"/>
      <c r="S1942" s="237"/>
      <c r="T1942" s="238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39" t="s">
        <v>151</v>
      </c>
      <c r="AU1942" s="239" t="s">
        <v>149</v>
      </c>
      <c r="AV1942" s="13" t="s">
        <v>81</v>
      </c>
      <c r="AW1942" s="13" t="s">
        <v>30</v>
      </c>
      <c r="AX1942" s="13" t="s">
        <v>73</v>
      </c>
      <c r="AY1942" s="239" t="s">
        <v>141</v>
      </c>
    </row>
    <row r="1943" s="14" customFormat="1">
      <c r="A1943" s="14"/>
      <c r="B1943" s="240"/>
      <c r="C1943" s="241"/>
      <c r="D1943" s="231" t="s">
        <v>151</v>
      </c>
      <c r="E1943" s="242" t="s">
        <v>1</v>
      </c>
      <c r="F1943" s="243" t="s">
        <v>199</v>
      </c>
      <c r="G1943" s="241"/>
      <c r="H1943" s="244">
        <v>20.309000000000001</v>
      </c>
      <c r="I1943" s="245"/>
      <c r="J1943" s="241"/>
      <c r="K1943" s="241"/>
      <c r="L1943" s="246"/>
      <c r="M1943" s="247"/>
      <c r="N1943" s="248"/>
      <c r="O1943" s="248"/>
      <c r="P1943" s="248"/>
      <c r="Q1943" s="248"/>
      <c r="R1943" s="248"/>
      <c r="S1943" s="248"/>
      <c r="T1943" s="249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50" t="s">
        <v>151</v>
      </c>
      <c r="AU1943" s="250" t="s">
        <v>149</v>
      </c>
      <c r="AV1943" s="14" t="s">
        <v>149</v>
      </c>
      <c r="AW1943" s="14" t="s">
        <v>30</v>
      </c>
      <c r="AX1943" s="14" t="s">
        <v>73</v>
      </c>
      <c r="AY1943" s="250" t="s">
        <v>141</v>
      </c>
    </row>
    <row r="1944" s="13" customFormat="1">
      <c r="A1944" s="13"/>
      <c r="B1944" s="229"/>
      <c r="C1944" s="230"/>
      <c r="D1944" s="231" t="s">
        <v>151</v>
      </c>
      <c r="E1944" s="232" t="s">
        <v>1</v>
      </c>
      <c r="F1944" s="233" t="s">
        <v>235</v>
      </c>
      <c r="G1944" s="230"/>
      <c r="H1944" s="232" t="s">
        <v>1</v>
      </c>
      <c r="I1944" s="234"/>
      <c r="J1944" s="230"/>
      <c r="K1944" s="230"/>
      <c r="L1944" s="235"/>
      <c r="M1944" s="236"/>
      <c r="N1944" s="237"/>
      <c r="O1944" s="237"/>
      <c r="P1944" s="237"/>
      <c r="Q1944" s="237"/>
      <c r="R1944" s="237"/>
      <c r="S1944" s="237"/>
      <c r="T1944" s="238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39" t="s">
        <v>151</v>
      </c>
      <c r="AU1944" s="239" t="s">
        <v>149</v>
      </c>
      <c r="AV1944" s="13" t="s">
        <v>81</v>
      </c>
      <c r="AW1944" s="13" t="s">
        <v>30</v>
      </c>
      <c r="AX1944" s="13" t="s">
        <v>73</v>
      </c>
      <c r="AY1944" s="239" t="s">
        <v>141</v>
      </c>
    </row>
    <row r="1945" s="14" customFormat="1">
      <c r="A1945" s="14"/>
      <c r="B1945" s="240"/>
      <c r="C1945" s="241"/>
      <c r="D1945" s="231" t="s">
        <v>151</v>
      </c>
      <c r="E1945" s="242" t="s">
        <v>1</v>
      </c>
      <c r="F1945" s="243" t="s">
        <v>201</v>
      </c>
      <c r="G1945" s="241"/>
      <c r="H1945" s="244">
        <v>15.641</v>
      </c>
      <c r="I1945" s="245"/>
      <c r="J1945" s="241"/>
      <c r="K1945" s="241"/>
      <c r="L1945" s="246"/>
      <c r="M1945" s="247"/>
      <c r="N1945" s="248"/>
      <c r="O1945" s="248"/>
      <c r="P1945" s="248"/>
      <c r="Q1945" s="248"/>
      <c r="R1945" s="248"/>
      <c r="S1945" s="248"/>
      <c r="T1945" s="249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50" t="s">
        <v>151</v>
      </c>
      <c r="AU1945" s="250" t="s">
        <v>149</v>
      </c>
      <c r="AV1945" s="14" t="s">
        <v>149</v>
      </c>
      <c r="AW1945" s="14" t="s">
        <v>30</v>
      </c>
      <c r="AX1945" s="14" t="s">
        <v>73</v>
      </c>
      <c r="AY1945" s="250" t="s">
        <v>141</v>
      </c>
    </row>
    <row r="1946" s="15" customFormat="1">
      <c r="A1946" s="15"/>
      <c r="B1946" s="262"/>
      <c r="C1946" s="263"/>
      <c r="D1946" s="231" t="s">
        <v>151</v>
      </c>
      <c r="E1946" s="264" t="s">
        <v>1</v>
      </c>
      <c r="F1946" s="265" t="s">
        <v>173</v>
      </c>
      <c r="G1946" s="263"/>
      <c r="H1946" s="266">
        <v>61.847999999999999</v>
      </c>
      <c r="I1946" s="267"/>
      <c r="J1946" s="263"/>
      <c r="K1946" s="263"/>
      <c r="L1946" s="268"/>
      <c r="M1946" s="269"/>
      <c r="N1946" s="270"/>
      <c r="O1946" s="270"/>
      <c r="P1946" s="270"/>
      <c r="Q1946" s="270"/>
      <c r="R1946" s="270"/>
      <c r="S1946" s="270"/>
      <c r="T1946" s="271"/>
      <c r="U1946" s="15"/>
      <c r="V1946" s="15"/>
      <c r="W1946" s="15"/>
      <c r="X1946" s="15"/>
      <c r="Y1946" s="15"/>
      <c r="Z1946" s="15"/>
      <c r="AA1946" s="15"/>
      <c r="AB1946" s="15"/>
      <c r="AC1946" s="15"/>
      <c r="AD1946" s="15"/>
      <c r="AE1946" s="15"/>
      <c r="AT1946" s="272" t="s">
        <v>151</v>
      </c>
      <c r="AU1946" s="272" t="s">
        <v>149</v>
      </c>
      <c r="AV1946" s="15" t="s">
        <v>148</v>
      </c>
      <c r="AW1946" s="15" t="s">
        <v>30</v>
      </c>
      <c r="AX1946" s="15" t="s">
        <v>81</v>
      </c>
      <c r="AY1946" s="272" t="s">
        <v>141</v>
      </c>
    </row>
    <row r="1947" s="2" customFormat="1" ht="16.5" customHeight="1">
      <c r="A1947" s="38"/>
      <c r="B1947" s="39"/>
      <c r="C1947" s="251" t="s">
        <v>2131</v>
      </c>
      <c r="D1947" s="251" t="s">
        <v>154</v>
      </c>
      <c r="E1947" s="252" t="s">
        <v>2132</v>
      </c>
      <c r="F1947" s="253" t="s">
        <v>2133</v>
      </c>
      <c r="G1947" s="254" t="s">
        <v>168</v>
      </c>
      <c r="H1947" s="255">
        <v>64.939999999999998</v>
      </c>
      <c r="I1947" s="256"/>
      <c r="J1947" s="257">
        <f>ROUND(I1947*H1947,2)</f>
        <v>0</v>
      </c>
      <c r="K1947" s="258"/>
      <c r="L1947" s="259"/>
      <c r="M1947" s="260" t="s">
        <v>1</v>
      </c>
      <c r="N1947" s="261" t="s">
        <v>39</v>
      </c>
      <c r="O1947" s="91"/>
      <c r="P1947" s="225">
        <f>O1947*H1947</f>
        <v>0</v>
      </c>
      <c r="Q1947" s="225">
        <v>2.0000000000000002E-05</v>
      </c>
      <c r="R1947" s="225">
        <f>Q1947*H1947</f>
        <v>0.0012988000000000001</v>
      </c>
      <c r="S1947" s="225">
        <v>0</v>
      </c>
      <c r="T1947" s="226">
        <f>S1947*H1947</f>
        <v>0</v>
      </c>
      <c r="U1947" s="38"/>
      <c r="V1947" s="38"/>
      <c r="W1947" s="38"/>
      <c r="X1947" s="38"/>
      <c r="Y1947" s="38"/>
      <c r="Z1947" s="38"/>
      <c r="AA1947" s="38"/>
      <c r="AB1947" s="38"/>
      <c r="AC1947" s="38"/>
      <c r="AD1947" s="38"/>
      <c r="AE1947" s="38"/>
      <c r="AR1947" s="227" t="s">
        <v>348</v>
      </c>
      <c r="AT1947" s="227" t="s">
        <v>154</v>
      </c>
      <c r="AU1947" s="227" t="s">
        <v>149</v>
      </c>
      <c r="AY1947" s="17" t="s">
        <v>141</v>
      </c>
      <c r="BE1947" s="228">
        <f>IF(N1947="základní",J1947,0)</f>
        <v>0</v>
      </c>
      <c r="BF1947" s="228">
        <f>IF(N1947="snížená",J1947,0)</f>
        <v>0</v>
      </c>
      <c r="BG1947" s="228">
        <f>IF(N1947="zákl. přenesená",J1947,0)</f>
        <v>0</v>
      </c>
      <c r="BH1947" s="228">
        <f>IF(N1947="sníž. přenesená",J1947,0)</f>
        <v>0</v>
      </c>
      <c r="BI1947" s="228">
        <f>IF(N1947="nulová",J1947,0)</f>
        <v>0</v>
      </c>
      <c r="BJ1947" s="17" t="s">
        <v>149</v>
      </c>
      <c r="BK1947" s="228">
        <f>ROUND(I1947*H1947,2)</f>
        <v>0</v>
      </c>
      <c r="BL1947" s="17" t="s">
        <v>265</v>
      </c>
      <c r="BM1947" s="227" t="s">
        <v>2134</v>
      </c>
    </row>
    <row r="1948" s="14" customFormat="1">
      <c r="A1948" s="14"/>
      <c r="B1948" s="240"/>
      <c r="C1948" s="241"/>
      <c r="D1948" s="231" t="s">
        <v>151</v>
      </c>
      <c r="E1948" s="242" t="s">
        <v>1</v>
      </c>
      <c r="F1948" s="243" t="s">
        <v>2135</v>
      </c>
      <c r="G1948" s="241"/>
      <c r="H1948" s="244">
        <v>61.847999999999999</v>
      </c>
      <c r="I1948" s="245"/>
      <c r="J1948" s="241"/>
      <c r="K1948" s="241"/>
      <c r="L1948" s="246"/>
      <c r="M1948" s="247"/>
      <c r="N1948" s="248"/>
      <c r="O1948" s="248"/>
      <c r="P1948" s="248"/>
      <c r="Q1948" s="248"/>
      <c r="R1948" s="248"/>
      <c r="S1948" s="248"/>
      <c r="T1948" s="249"/>
      <c r="U1948" s="14"/>
      <c r="V1948" s="14"/>
      <c r="W1948" s="14"/>
      <c r="X1948" s="14"/>
      <c r="Y1948" s="14"/>
      <c r="Z1948" s="14"/>
      <c r="AA1948" s="14"/>
      <c r="AB1948" s="14"/>
      <c r="AC1948" s="14"/>
      <c r="AD1948" s="14"/>
      <c r="AE1948" s="14"/>
      <c r="AT1948" s="250" t="s">
        <v>151</v>
      </c>
      <c r="AU1948" s="250" t="s">
        <v>149</v>
      </c>
      <c r="AV1948" s="14" t="s">
        <v>149</v>
      </c>
      <c r="AW1948" s="14" t="s">
        <v>30</v>
      </c>
      <c r="AX1948" s="14" t="s">
        <v>81</v>
      </c>
      <c r="AY1948" s="250" t="s">
        <v>141</v>
      </c>
    </row>
    <row r="1949" s="14" customFormat="1">
      <c r="A1949" s="14"/>
      <c r="B1949" s="240"/>
      <c r="C1949" s="241"/>
      <c r="D1949" s="231" t="s">
        <v>151</v>
      </c>
      <c r="E1949" s="241"/>
      <c r="F1949" s="243" t="s">
        <v>2136</v>
      </c>
      <c r="G1949" s="241"/>
      <c r="H1949" s="244">
        <v>64.939999999999998</v>
      </c>
      <c r="I1949" s="245"/>
      <c r="J1949" s="241"/>
      <c r="K1949" s="241"/>
      <c r="L1949" s="246"/>
      <c r="M1949" s="247"/>
      <c r="N1949" s="248"/>
      <c r="O1949" s="248"/>
      <c r="P1949" s="248"/>
      <c r="Q1949" s="248"/>
      <c r="R1949" s="248"/>
      <c r="S1949" s="248"/>
      <c r="T1949" s="249"/>
      <c r="U1949" s="14"/>
      <c r="V1949" s="14"/>
      <c r="W1949" s="14"/>
      <c r="X1949" s="14"/>
      <c r="Y1949" s="14"/>
      <c r="Z1949" s="14"/>
      <c r="AA1949" s="14"/>
      <c r="AB1949" s="14"/>
      <c r="AC1949" s="14"/>
      <c r="AD1949" s="14"/>
      <c r="AE1949" s="14"/>
      <c r="AT1949" s="250" t="s">
        <v>151</v>
      </c>
      <c r="AU1949" s="250" t="s">
        <v>149</v>
      </c>
      <c r="AV1949" s="14" t="s">
        <v>149</v>
      </c>
      <c r="AW1949" s="14" t="s">
        <v>4</v>
      </c>
      <c r="AX1949" s="14" t="s">
        <v>81</v>
      </c>
      <c r="AY1949" s="250" t="s">
        <v>141</v>
      </c>
    </row>
    <row r="1950" s="2" customFormat="1" ht="24.15" customHeight="1">
      <c r="A1950" s="38"/>
      <c r="B1950" s="39"/>
      <c r="C1950" s="215" t="s">
        <v>2137</v>
      </c>
      <c r="D1950" s="215" t="s">
        <v>144</v>
      </c>
      <c r="E1950" s="216" t="s">
        <v>2138</v>
      </c>
      <c r="F1950" s="217" t="s">
        <v>2139</v>
      </c>
      <c r="G1950" s="218" t="s">
        <v>168</v>
      </c>
      <c r="H1950" s="219">
        <v>25</v>
      </c>
      <c r="I1950" s="220"/>
      <c r="J1950" s="221">
        <f>ROUND(I1950*H1950,2)</f>
        <v>0</v>
      </c>
      <c r="K1950" s="222"/>
      <c r="L1950" s="44"/>
      <c r="M1950" s="223" t="s">
        <v>1</v>
      </c>
      <c r="N1950" s="224" t="s">
        <v>39</v>
      </c>
      <c r="O1950" s="91"/>
      <c r="P1950" s="225">
        <f>O1950*H1950</f>
        <v>0</v>
      </c>
      <c r="Q1950" s="225">
        <v>0</v>
      </c>
      <c r="R1950" s="225">
        <f>Q1950*H1950</f>
        <v>0</v>
      </c>
      <c r="S1950" s="225">
        <v>3.0000000000000001E-05</v>
      </c>
      <c r="T1950" s="226">
        <f>S1950*H1950</f>
        <v>0.00075000000000000002</v>
      </c>
      <c r="U1950" s="38"/>
      <c r="V1950" s="38"/>
      <c r="W1950" s="38"/>
      <c r="X1950" s="38"/>
      <c r="Y1950" s="38"/>
      <c r="Z1950" s="38"/>
      <c r="AA1950" s="38"/>
      <c r="AB1950" s="38"/>
      <c r="AC1950" s="38"/>
      <c r="AD1950" s="38"/>
      <c r="AE1950" s="38"/>
      <c r="AR1950" s="227" t="s">
        <v>265</v>
      </c>
      <c r="AT1950" s="227" t="s">
        <v>144</v>
      </c>
      <c r="AU1950" s="227" t="s">
        <v>149</v>
      </c>
      <c r="AY1950" s="17" t="s">
        <v>141</v>
      </c>
      <c r="BE1950" s="228">
        <f>IF(N1950="základní",J1950,0)</f>
        <v>0</v>
      </c>
      <c r="BF1950" s="228">
        <f>IF(N1950="snížená",J1950,0)</f>
        <v>0</v>
      </c>
      <c r="BG1950" s="228">
        <f>IF(N1950="zákl. přenesená",J1950,0)</f>
        <v>0</v>
      </c>
      <c r="BH1950" s="228">
        <f>IF(N1950="sníž. přenesená",J1950,0)</f>
        <v>0</v>
      </c>
      <c r="BI1950" s="228">
        <f>IF(N1950="nulová",J1950,0)</f>
        <v>0</v>
      </c>
      <c r="BJ1950" s="17" t="s">
        <v>149</v>
      </c>
      <c r="BK1950" s="228">
        <f>ROUND(I1950*H1950,2)</f>
        <v>0</v>
      </c>
      <c r="BL1950" s="17" t="s">
        <v>265</v>
      </c>
      <c r="BM1950" s="227" t="s">
        <v>2140</v>
      </c>
    </row>
    <row r="1951" s="14" customFormat="1">
      <c r="A1951" s="14"/>
      <c r="B1951" s="240"/>
      <c r="C1951" s="241"/>
      <c r="D1951" s="231" t="s">
        <v>151</v>
      </c>
      <c r="E1951" s="242" t="s">
        <v>1</v>
      </c>
      <c r="F1951" s="243" t="s">
        <v>314</v>
      </c>
      <c r="G1951" s="241"/>
      <c r="H1951" s="244">
        <v>25</v>
      </c>
      <c r="I1951" s="245"/>
      <c r="J1951" s="241"/>
      <c r="K1951" s="241"/>
      <c r="L1951" s="246"/>
      <c r="M1951" s="247"/>
      <c r="N1951" s="248"/>
      <c r="O1951" s="248"/>
      <c r="P1951" s="248"/>
      <c r="Q1951" s="248"/>
      <c r="R1951" s="248"/>
      <c r="S1951" s="248"/>
      <c r="T1951" s="249"/>
      <c r="U1951" s="14"/>
      <c r="V1951" s="14"/>
      <c r="W1951" s="14"/>
      <c r="X1951" s="14"/>
      <c r="Y1951" s="14"/>
      <c r="Z1951" s="14"/>
      <c r="AA1951" s="14"/>
      <c r="AB1951" s="14"/>
      <c r="AC1951" s="14"/>
      <c r="AD1951" s="14"/>
      <c r="AE1951" s="14"/>
      <c r="AT1951" s="250" t="s">
        <v>151</v>
      </c>
      <c r="AU1951" s="250" t="s">
        <v>149</v>
      </c>
      <c r="AV1951" s="14" t="s">
        <v>149</v>
      </c>
      <c r="AW1951" s="14" t="s">
        <v>30</v>
      </c>
      <c r="AX1951" s="14" t="s">
        <v>81</v>
      </c>
      <c r="AY1951" s="250" t="s">
        <v>141</v>
      </c>
    </row>
    <row r="1952" s="2" customFormat="1" ht="16.5" customHeight="1">
      <c r="A1952" s="38"/>
      <c r="B1952" s="39"/>
      <c r="C1952" s="251" t="s">
        <v>2141</v>
      </c>
      <c r="D1952" s="251" t="s">
        <v>154</v>
      </c>
      <c r="E1952" s="252" t="s">
        <v>2142</v>
      </c>
      <c r="F1952" s="253" t="s">
        <v>2143</v>
      </c>
      <c r="G1952" s="254" t="s">
        <v>168</v>
      </c>
      <c r="H1952" s="255">
        <v>26.25</v>
      </c>
      <c r="I1952" s="256"/>
      <c r="J1952" s="257">
        <f>ROUND(I1952*H1952,2)</f>
        <v>0</v>
      </c>
      <c r="K1952" s="258"/>
      <c r="L1952" s="259"/>
      <c r="M1952" s="260" t="s">
        <v>1</v>
      </c>
      <c r="N1952" s="261" t="s">
        <v>39</v>
      </c>
      <c r="O1952" s="91"/>
      <c r="P1952" s="225">
        <f>O1952*H1952</f>
        <v>0</v>
      </c>
      <c r="Q1952" s="225">
        <v>1.0000000000000001E-05</v>
      </c>
      <c r="R1952" s="225">
        <f>Q1952*H1952</f>
        <v>0.00026250000000000004</v>
      </c>
      <c r="S1952" s="225">
        <v>0</v>
      </c>
      <c r="T1952" s="226">
        <f>S1952*H1952</f>
        <v>0</v>
      </c>
      <c r="U1952" s="38"/>
      <c r="V1952" s="38"/>
      <c r="W1952" s="38"/>
      <c r="X1952" s="38"/>
      <c r="Y1952" s="38"/>
      <c r="Z1952" s="38"/>
      <c r="AA1952" s="38"/>
      <c r="AB1952" s="38"/>
      <c r="AC1952" s="38"/>
      <c r="AD1952" s="38"/>
      <c r="AE1952" s="38"/>
      <c r="AR1952" s="227" t="s">
        <v>348</v>
      </c>
      <c r="AT1952" s="227" t="s">
        <v>154</v>
      </c>
      <c r="AU1952" s="227" t="s">
        <v>149</v>
      </c>
      <c r="AY1952" s="17" t="s">
        <v>141</v>
      </c>
      <c r="BE1952" s="228">
        <f>IF(N1952="základní",J1952,0)</f>
        <v>0</v>
      </c>
      <c r="BF1952" s="228">
        <f>IF(N1952="snížená",J1952,0)</f>
        <v>0</v>
      </c>
      <c r="BG1952" s="228">
        <f>IF(N1952="zákl. přenesená",J1952,0)</f>
        <v>0</v>
      </c>
      <c r="BH1952" s="228">
        <f>IF(N1952="sníž. přenesená",J1952,0)</f>
        <v>0</v>
      </c>
      <c r="BI1952" s="228">
        <f>IF(N1952="nulová",J1952,0)</f>
        <v>0</v>
      </c>
      <c r="BJ1952" s="17" t="s">
        <v>149</v>
      </c>
      <c r="BK1952" s="228">
        <f>ROUND(I1952*H1952,2)</f>
        <v>0</v>
      </c>
      <c r="BL1952" s="17" t="s">
        <v>265</v>
      </c>
      <c r="BM1952" s="227" t="s">
        <v>2144</v>
      </c>
    </row>
    <row r="1953" s="14" customFormat="1">
      <c r="A1953" s="14"/>
      <c r="B1953" s="240"/>
      <c r="C1953" s="241"/>
      <c r="D1953" s="231" t="s">
        <v>151</v>
      </c>
      <c r="E1953" s="242" t="s">
        <v>1</v>
      </c>
      <c r="F1953" s="243" t="s">
        <v>314</v>
      </c>
      <c r="G1953" s="241"/>
      <c r="H1953" s="244">
        <v>25</v>
      </c>
      <c r="I1953" s="245"/>
      <c r="J1953" s="241"/>
      <c r="K1953" s="241"/>
      <c r="L1953" s="246"/>
      <c r="M1953" s="247"/>
      <c r="N1953" s="248"/>
      <c r="O1953" s="248"/>
      <c r="P1953" s="248"/>
      <c r="Q1953" s="248"/>
      <c r="R1953" s="248"/>
      <c r="S1953" s="248"/>
      <c r="T1953" s="249"/>
      <c r="U1953" s="14"/>
      <c r="V1953" s="14"/>
      <c r="W1953" s="14"/>
      <c r="X1953" s="14"/>
      <c r="Y1953" s="14"/>
      <c r="Z1953" s="14"/>
      <c r="AA1953" s="14"/>
      <c r="AB1953" s="14"/>
      <c r="AC1953" s="14"/>
      <c r="AD1953" s="14"/>
      <c r="AE1953" s="14"/>
      <c r="AT1953" s="250" t="s">
        <v>151</v>
      </c>
      <c r="AU1953" s="250" t="s">
        <v>149</v>
      </c>
      <c r="AV1953" s="14" t="s">
        <v>149</v>
      </c>
      <c r="AW1953" s="14" t="s">
        <v>30</v>
      </c>
      <c r="AX1953" s="14" t="s">
        <v>81</v>
      </c>
      <c r="AY1953" s="250" t="s">
        <v>141</v>
      </c>
    </row>
    <row r="1954" s="14" customFormat="1">
      <c r="A1954" s="14"/>
      <c r="B1954" s="240"/>
      <c r="C1954" s="241"/>
      <c r="D1954" s="231" t="s">
        <v>151</v>
      </c>
      <c r="E1954" s="241"/>
      <c r="F1954" s="243" t="s">
        <v>2145</v>
      </c>
      <c r="G1954" s="241"/>
      <c r="H1954" s="244">
        <v>26.25</v>
      </c>
      <c r="I1954" s="245"/>
      <c r="J1954" s="241"/>
      <c r="K1954" s="241"/>
      <c r="L1954" s="246"/>
      <c r="M1954" s="247"/>
      <c r="N1954" s="248"/>
      <c r="O1954" s="248"/>
      <c r="P1954" s="248"/>
      <c r="Q1954" s="248"/>
      <c r="R1954" s="248"/>
      <c r="S1954" s="248"/>
      <c r="T1954" s="249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50" t="s">
        <v>151</v>
      </c>
      <c r="AU1954" s="250" t="s">
        <v>149</v>
      </c>
      <c r="AV1954" s="14" t="s">
        <v>149</v>
      </c>
      <c r="AW1954" s="14" t="s">
        <v>4</v>
      </c>
      <c r="AX1954" s="14" t="s">
        <v>81</v>
      </c>
      <c r="AY1954" s="250" t="s">
        <v>141</v>
      </c>
    </row>
    <row r="1955" s="2" customFormat="1" ht="24.15" customHeight="1">
      <c r="A1955" s="38"/>
      <c r="B1955" s="39"/>
      <c r="C1955" s="215" t="s">
        <v>2146</v>
      </c>
      <c r="D1955" s="215" t="s">
        <v>144</v>
      </c>
      <c r="E1955" s="216" t="s">
        <v>2147</v>
      </c>
      <c r="F1955" s="217" t="s">
        <v>2148</v>
      </c>
      <c r="G1955" s="218" t="s">
        <v>168</v>
      </c>
      <c r="H1955" s="219">
        <v>255.148</v>
      </c>
      <c r="I1955" s="220"/>
      <c r="J1955" s="221">
        <f>ROUND(I1955*H1955,2)</f>
        <v>0</v>
      </c>
      <c r="K1955" s="222"/>
      <c r="L1955" s="44"/>
      <c r="M1955" s="223" t="s">
        <v>1</v>
      </c>
      <c r="N1955" s="224" t="s">
        <v>39</v>
      </c>
      <c r="O1955" s="91"/>
      <c r="P1955" s="225">
        <f>O1955*H1955</f>
        <v>0</v>
      </c>
      <c r="Q1955" s="225">
        <v>0.00020000000000000001</v>
      </c>
      <c r="R1955" s="225">
        <f>Q1955*H1955</f>
        <v>0.051029600000000001</v>
      </c>
      <c r="S1955" s="225">
        <v>0</v>
      </c>
      <c r="T1955" s="226">
        <f>S1955*H1955</f>
        <v>0</v>
      </c>
      <c r="U1955" s="38"/>
      <c r="V1955" s="38"/>
      <c r="W1955" s="38"/>
      <c r="X1955" s="38"/>
      <c r="Y1955" s="38"/>
      <c r="Z1955" s="38"/>
      <c r="AA1955" s="38"/>
      <c r="AB1955" s="38"/>
      <c r="AC1955" s="38"/>
      <c r="AD1955" s="38"/>
      <c r="AE1955" s="38"/>
      <c r="AR1955" s="227" t="s">
        <v>265</v>
      </c>
      <c r="AT1955" s="227" t="s">
        <v>144</v>
      </c>
      <c r="AU1955" s="227" t="s">
        <v>149</v>
      </c>
      <c r="AY1955" s="17" t="s">
        <v>141</v>
      </c>
      <c r="BE1955" s="228">
        <f>IF(N1955="základní",J1955,0)</f>
        <v>0</v>
      </c>
      <c r="BF1955" s="228">
        <f>IF(N1955="snížená",J1955,0)</f>
        <v>0</v>
      </c>
      <c r="BG1955" s="228">
        <f>IF(N1955="zákl. přenesená",J1955,0)</f>
        <v>0</v>
      </c>
      <c r="BH1955" s="228">
        <f>IF(N1955="sníž. přenesená",J1955,0)</f>
        <v>0</v>
      </c>
      <c r="BI1955" s="228">
        <f>IF(N1955="nulová",J1955,0)</f>
        <v>0</v>
      </c>
      <c r="BJ1955" s="17" t="s">
        <v>149</v>
      </c>
      <c r="BK1955" s="228">
        <f>ROUND(I1955*H1955,2)</f>
        <v>0</v>
      </c>
      <c r="BL1955" s="17" t="s">
        <v>265</v>
      </c>
      <c r="BM1955" s="227" t="s">
        <v>2149</v>
      </c>
    </row>
    <row r="1956" s="13" customFormat="1">
      <c r="A1956" s="13"/>
      <c r="B1956" s="229"/>
      <c r="C1956" s="230"/>
      <c r="D1956" s="231" t="s">
        <v>151</v>
      </c>
      <c r="E1956" s="232" t="s">
        <v>1</v>
      </c>
      <c r="F1956" s="233" t="s">
        <v>2108</v>
      </c>
      <c r="G1956" s="230"/>
      <c r="H1956" s="232" t="s">
        <v>1</v>
      </c>
      <c r="I1956" s="234"/>
      <c r="J1956" s="230"/>
      <c r="K1956" s="230"/>
      <c r="L1956" s="235"/>
      <c r="M1956" s="236"/>
      <c r="N1956" s="237"/>
      <c r="O1956" s="237"/>
      <c r="P1956" s="237"/>
      <c r="Q1956" s="237"/>
      <c r="R1956" s="237"/>
      <c r="S1956" s="237"/>
      <c r="T1956" s="238"/>
      <c r="U1956" s="13"/>
      <c r="V1956" s="13"/>
      <c r="W1956" s="13"/>
      <c r="X1956" s="13"/>
      <c r="Y1956" s="13"/>
      <c r="Z1956" s="13"/>
      <c r="AA1956" s="13"/>
      <c r="AB1956" s="13"/>
      <c r="AC1956" s="13"/>
      <c r="AD1956" s="13"/>
      <c r="AE1956" s="13"/>
      <c r="AT1956" s="239" t="s">
        <v>151</v>
      </c>
      <c r="AU1956" s="239" t="s">
        <v>149</v>
      </c>
      <c r="AV1956" s="13" t="s">
        <v>81</v>
      </c>
      <c r="AW1956" s="13" t="s">
        <v>30</v>
      </c>
      <c r="AX1956" s="13" t="s">
        <v>73</v>
      </c>
      <c r="AY1956" s="239" t="s">
        <v>141</v>
      </c>
    </row>
    <row r="1957" s="13" customFormat="1">
      <c r="A1957" s="13"/>
      <c r="B1957" s="229"/>
      <c r="C1957" s="230"/>
      <c r="D1957" s="231" t="s">
        <v>151</v>
      </c>
      <c r="E1957" s="232" t="s">
        <v>1</v>
      </c>
      <c r="F1957" s="233" t="s">
        <v>190</v>
      </c>
      <c r="G1957" s="230"/>
      <c r="H1957" s="232" t="s">
        <v>1</v>
      </c>
      <c r="I1957" s="234"/>
      <c r="J1957" s="230"/>
      <c r="K1957" s="230"/>
      <c r="L1957" s="235"/>
      <c r="M1957" s="236"/>
      <c r="N1957" s="237"/>
      <c r="O1957" s="237"/>
      <c r="P1957" s="237"/>
      <c r="Q1957" s="237"/>
      <c r="R1957" s="237"/>
      <c r="S1957" s="237"/>
      <c r="T1957" s="238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39" t="s">
        <v>151</v>
      </c>
      <c r="AU1957" s="239" t="s">
        <v>149</v>
      </c>
      <c r="AV1957" s="13" t="s">
        <v>81</v>
      </c>
      <c r="AW1957" s="13" t="s">
        <v>30</v>
      </c>
      <c r="AX1957" s="13" t="s">
        <v>73</v>
      </c>
      <c r="AY1957" s="239" t="s">
        <v>141</v>
      </c>
    </row>
    <row r="1958" s="14" customFormat="1">
      <c r="A1958" s="14"/>
      <c r="B1958" s="240"/>
      <c r="C1958" s="241"/>
      <c r="D1958" s="231" t="s">
        <v>151</v>
      </c>
      <c r="E1958" s="242" t="s">
        <v>1</v>
      </c>
      <c r="F1958" s="243" t="s">
        <v>191</v>
      </c>
      <c r="G1958" s="241"/>
      <c r="H1958" s="244">
        <v>8.5990000000000002</v>
      </c>
      <c r="I1958" s="245"/>
      <c r="J1958" s="241"/>
      <c r="K1958" s="241"/>
      <c r="L1958" s="246"/>
      <c r="M1958" s="247"/>
      <c r="N1958" s="248"/>
      <c r="O1958" s="248"/>
      <c r="P1958" s="248"/>
      <c r="Q1958" s="248"/>
      <c r="R1958" s="248"/>
      <c r="S1958" s="248"/>
      <c r="T1958" s="249"/>
      <c r="U1958" s="14"/>
      <c r="V1958" s="14"/>
      <c r="W1958" s="14"/>
      <c r="X1958" s="14"/>
      <c r="Y1958" s="14"/>
      <c r="Z1958" s="14"/>
      <c r="AA1958" s="14"/>
      <c r="AB1958" s="14"/>
      <c r="AC1958" s="14"/>
      <c r="AD1958" s="14"/>
      <c r="AE1958" s="14"/>
      <c r="AT1958" s="250" t="s">
        <v>151</v>
      </c>
      <c r="AU1958" s="250" t="s">
        <v>149</v>
      </c>
      <c r="AV1958" s="14" t="s">
        <v>149</v>
      </c>
      <c r="AW1958" s="14" t="s">
        <v>30</v>
      </c>
      <c r="AX1958" s="14" t="s">
        <v>73</v>
      </c>
      <c r="AY1958" s="250" t="s">
        <v>141</v>
      </c>
    </row>
    <row r="1959" s="13" customFormat="1">
      <c r="A1959" s="13"/>
      <c r="B1959" s="229"/>
      <c r="C1959" s="230"/>
      <c r="D1959" s="231" t="s">
        <v>151</v>
      </c>
      <c r="E1959" s="232" t="s">
        <v>1</v>
      </c>
      <c r="F1959" s="233" t="s">
        <v>192</v>
      </c>
      <c r="G1959" s="230"/>
      <c r="H1959" s="232" t="s">
        <v>1</v>
      </c>
      <c r="I1959" s="234"/>
      <c r="J1959" s="230"/>
      <c r="K1959" s="230"/>
      <c r="L1959" s="235"/>
      <c r="M1959" s="236"/>
      <c r="N1959" s="237"/>
      <c r="O1959" s="237"/>
      <c r="P1959" s="237"/>
      <c r="Q1959" s="237"/>
      <c r="R1959" s="237"/>
      <c r="S1959" s="237"/>
      <c r="T1959" s="238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39" t="s">
        <v>151</v>
      </c>
      <c r="AU1959" s="239" t="s">
        <v>149</v>
      </c>
      <c r="AV1959" s="13" t="s">
        <v>81</v>
      </c>
      <c r="AW1959" s="13" t="s">
        <v>30</v>
      </c>
      <c r="AX1959" s="13" t="s">
        <v>73</v>
      </c>
      <c r="AY1959" s="239" t="s">
        <v>141</v>
      </c>
    </row>
    <row r="1960" s="14" customFormat="1">
      <c r="A1960" s="14"/>
      <c r="B1960" s="240"/>
      <c r="C1960" s="241"/>
      <c r="D1960" s="231" t="s">
        <v>151</v>
      </c>
      <c r="E1960" s="242" t="s">
        <v>1</v>
      </c>
      <c r="F1960" s="243" t="s">
        <v>193</v>
      </c>
      <c r="G1960" s="241"/>
      <c r="H1960" s="244">
        <v>1.1220000000000001</v>
      </c>
      <c r="I1960" s="245"/>
      <c r="J1960" s="241"/>
      <c r="K1960" s="241"/>
      <c r="L1960" s="246"/>
      <c r="M1960" s="247"/>
      <c r="N1960" s="248"/>
      <c r="O1960" s="248"/>
      <c r="P1960" s="248"/>
      <c r="Q1960" s="248"/>
      <c r="R1960" s="248"/>
      <c r="S1960" s="248"/>
      <c r="T1960" s="249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50" t="s">
        <v>151</v>
      </c>
      <c r="AU1960" s="250" t="s">
        <v>149</v>
      </c>
      <c r="AV1960" s="14" t="s">
        <v>149</v>
      </c>
      <c r="AW1960" s="14" t="s">
        <v>30</v>
      </c>
      <c r="AX1960" s="14" t="s">
        <v>73</v>
      </c>
      <c r="AY1960" s="250" t="s">
        <v>141</v>
      </c>
    </row>
    <row r="1961" s="13" customFormat="1">
      <c r="A1961" s="13"/>
      <c r="B1961" s="229"/>
      <c r="C1961" s="230"/>
      <c r="D1961" s="231" t="s">
        <v>151</v>
      </c>
      <c r="E1961" s="232" t="s">
        <v>1</v>
      </c>
      <c r="F1961" s="233" t="s">
        <v>194</v>
      </c>
      <c r="G1961" s="230"/>
      <c r="H1961" s="232" t="s">
        <v>1</v>
      </c>
      <c r="I1961" s="234"/>
      <c r="J1961" s="230"/>
      <c r="K1961" s="230"/>
      <c r="L1961" s="235"/>
      <c r="M1961" s="236"/>
      <c r="N1961" s="237"/>
      <c r="O1961" s="237"/>
      <c r="P1961" s="237"/>
      <c r="Q1961" s="237"/>
      <c r="R1961" s="237"/>
      <c r="S1961" s="237"/>
      <c r="T1961" s="238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T1961" s="239" t="s">
        <v>151</v>
      </c>
      <c r="AU1961" s="239" t="s">
        <v>149</v>
      </c>
      <c r="AV1961" s="13" t="s">
        <v>81</v>
      </c>
      <c r="AW1961" s="13" t="s">
        <v>30</v>
      </c>
      <c r="AX1961" s="13" t="s">
        <v>73</v>
      </c>
      <c r="AY1961" s="239" t="s">
        <v>141</v>
      </c>
    </row>
    <row r="1962" s="14" customFormat="1">
      <c r="A1962" s="14"/>
      <c r="B1962" s="240"/>
      <c r="C1962" s="241"/>
      <c r="D1962" s="231" t="s">
        <v>151</v>
      </c>
      <c r="E1962" s="242" t="s">
        <v>1</v>
      </c>
      <c r="F1962" s="243" t="s">
        <v>195</v>
      </c>
      <c r="G1962" s="241"/>
      <c r="H1962" s="244">
        <v>3.0409999999999999</v>
      </c>
      <c r="I1962" s="245"/>
      <c r="J1962" s="241"/>
      <c r="K1962" s="241"/>
      <c r="L1962" s="246"/>
      <c r="M1962" s="247"/>
      <c r="N1962" s="248"/>
      <c r="O1962" s="248"/>
      <c r="P1962" s="248"/>
      <c r="Q1962" s="248"/>
      <c r="R1962" s="248"/>
      <c r="S1962" s="248"/>
      <c r="T1962" s="249"/>
      <c r="U1962" s="14"/>
      <c r="V1962" s="14"/>
      <c r="W1962" s="14"/>
      <c r="X1962" s="14"/>
      <c r="Y1962" s="14"/>
      <c r="Z1962" s="14"/>
      <c r="AA1962" s="14"/>
      <c r="AB1962" s="14"/>
      <c r="AC1962" s="14"/>
      <c r="AD1962" s="14"/>
      <c r="AE1962" s="14"/>
      <c r="AT1962" s="250" t="s">
        <v>151</v>
      </c>
      <c r="AU1962" s="250" t="s">
        <v>149</v>
      </c>
      <c r="AV1962" s="14" t="s">
        <v>149</v>
      </c>
      <c r="AW1962" s="14" t="s">
        <v>30</v>
      </c>
      <c r="AX1962" s="14" t="s">
        <v>73</v>
      </c>
      <c r="AY1962" s="250" t="s">
        <v>141</v>
      </c>
    </row>
    <row r="1963" s="13" customFormat="1">
      <c r="A1963" s="13"/>
      <c r="B1963" s="229"/>
      <c r="C1963" s="230"/>
      <c r="D1963" s="231" t="s">
        <v>151</v>
      </c>
      <c r="E1963" s="232" t="s">
        <v>1</v>
      </c>
      <c r="F1963" s="233" t="s">
        <v>196</v>
      </c>
      <c r="G1963" s="230"/>
      <c r="H1963" s="232" t="s">
        <v>1</v>
      </c>
      <c r="I1963" s="234"/>
      <c r="J1963" s="230"/>
      <c r="K1963" s="230"/>
      <c r="L1963" s="235"/>
      <c r="M1963" s="236"/>
      <c r="N1963" s="237"/>
      <c r="O1963" s="237"/>
      <c r="P1963" s="237"/>
      <c r="Q1963" s="237"/>
      <c r="R1963" s="237"/>
      <c r="S1963" s="237"/>
      <c r="T1963" s="238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T1963" s="239" t="s">
        <v>151</v>
      </c>
      <c r="AU1963" s="239" t="s">
        <v>149</v>
      </c>
      <c r="AV1963" s="13" t="s">
        <v>81</v>
      </c>
      <c r="AW1963" s="13" t="s">
        <v>30</v>
      </c>
      <c r="AX1963" s="13" t="s">
        <v>73</v>
      </c>
      <c r="AY1963" s="239" t="s">
        <v>141</v>
      </c>
    </row>
    <row r="1964" s="14" customFormat="1">
      <c r="A1964" s="14"/>
      <c r="B1964" s="240"/>
      <c r="C1964" s="241"/>
      <c r="D1964" s="231" t="s">
        <v>151</v>
      </c>
      <c r="E1964" s="242" t="s">
        <v>1</v>
      </c>
      <c r="F1964" s="243" t="s">
        <v>197</v>
      </c>
      <c r="G1964" s="241"/>
      <c r="H1964" s="244">
        <v>13.135999999999999</v>
      </c>
      <c r="I1964" s="245"/>
      <c r="J1964" s="241"/>
      <c r="K1964" s="241"/>
      <c r="L1964" s="246"/>
      <c r="M1964" s="247"/>
      <c r="N1964" s="248"/>
      <c r="O1964" s="248"/>
      <c r="P1964" s="248"/>
      <c r="Q1964" s="248"/>
      <c r="R1964" s="248"/>
      <c r="S1964" s="248"/>
      <c r="T1964" s="249"/>
      <c r="U1964" s="14"/>
      <c r="V1964" s="14"/>
      <c r="W1964" s="14"/>
      <c r="X1964" s="14"/>
      <c r="Y1964" s="14"/>
      <c r="Z1964" s="14"/>
      <c r="AA1964" s="14"/>
      <c r="AB1964" s="14"/>
      <c r="AC1964" s="14"/>
      <c r="AD1964" s="14"/>
      <c r="AE1964" s="14"/>
      <c r="AT1964" s="250" t="s">
        <v>151</v>
      </c>
      <c r="AU1964" s="250" t="s">
        <v>149</v>
      </c>
      <c r="AV1964" s="14" t="s">
        <v>149</v>
      </c>
      <c r="AW1964" s="14" t="s">
        <v>30</v>
      </c>
      <c r="AX1964" s="14" t="s">
        <v>73</v>
      </c>
      <c r="AY1964" s="250" t="s">
        <v>141</v>
      </c>
    </row>
    <row r="1965" s="13" customFormat="1">
      <c r="A1965" s="13"/>
      <c r="B1965" s="229"/>
      <c r="C1965" s="230"/>
      <c r="D1965" s="231" t="s">
        <v>151</v>
      </c>
      <c r="E1965" s="232" t="s">
        <v>1</v>
      </c>
      <c r="F1965" s="233" t="s">
        <v>198</v>
      </c>
      <c r="G1965" s="230"/>
      <c r="H1965" s="232" t="s">
        <v>1</v>
      </c>
      <c r="I1965" s="234"/>
      <c r="J1965" s="230"/>
      <c r="K1965" s="230"/>
      <c r="L1965" s="235"/>
      <c r="M1965" s="236"/>
      <c r="N1965" s="237"/>
      <c r="O1965" s="237"/>
      <c r="P1965" s="237"/>
      <c r="Q1965" s="237"/>
      <c r="R1965" s="237"/>
      <c r="S1965" s="237"/>
      <c r="T1965" s="238"/>
      <c r="U1965" s="13"/>
      <c r="V1965" s="13"/>
      <c r="W1965" s="13"/>
      <c r="X1965" s="13"/>
      <c r="Y1965" s="13"/>
      <c r="Z1965" s="13"/>
      <c r="AA1965" s="13"/>
      <c r="AB1965" s="13"/>
      <c r="AC1965" s="13"/>
      <c r="AD1965" s="13"/>
      <c r="AE1965" s="13"/>
      <c r="AT1965" s="239" t="s">
        <v>151</v>
      </c>
      <c r="AU1965" s="239" t="s">
        <v>149</v>
      </c>
      <c r="AV1965" s="13" t="s">
        <v>81</v>
      </c>
      <c r="AW1965" s="13" t="s">
        <v>30</v>
      </c>
      <c r="AX1965" s="13" t="s">
        <v>73</v>
      </c>
      <c r="AY1965" s="239" t="s">
        <v>141</v>
      </c>
    </row>
    <row r="1966" s="14" customFormat="1">
      <c r="A1966" s="14"/>
      <c r="B1966" s="240"/>
      <c r="C1966" s="241"/>
      <c r="D1966" s="231" t="s">
        <v>151</v>
      </c>
      <c r="E1966" s="242" t="s">
        <v>1</v>
      </c>
      <c r="F1966" s="243" t="s">
        <v>199</v>
      </c>
      <c r="G1966" s="241"/>
      <c r="H1966" s="244">
        <v>20.309000000000001</v>
      </c>
      <c r="I1966" s="245"/>
      <c r="J1966" s="241"/>
      <c r="K1966" s="241"/>
      <c r="L1966" s="246"/>
      <c r="M1966" s="247"/>
      <c r="N1966" s="248"/>
      <c r="O1966" s="248"/>
      <c r="P1966" s="248"/>
      <c r="Q1966" s="248"/>
      <c r="R1966" s="248"/>
      <c r="S1966" s="248"/>
      <c r="T1966" s="249"/>
      <c r="U1966" s="14"/>
      <c r="V1966" s="14"/>
      <c r="W1966" s="14"/>
      <c r="X1966" s="14"/>
      <c r="Y1966" s="14"/>
      <c r="Z1966" s="14"/>
      <c r="AA1966" s="14"/>
      <c r="AB1966" s="14"/>
      <c r="AC1966" s="14"/>
      <c r="AD1966" s="14"/>
      <c r="AE1966" s="14"/>
      <c r="AT1966" s="250" t="s">
        <v>151</v>
      </c>
      <c r="AU1966" s="250" t="s">
        <v>149</v>
      </c>
      <c r="AV1966" s="14" t="s">
        <v>149</v>
      </c>
      <c r="AW1966" s="14" t="s">
        <v>30</v>
      </c>
      <c r="AX1966" s="14" t="s">
        <v>73</v>
      </c>
      <c r="AY1966" s="250" t="s">
        <v>141</v>
      </c>
    </row>
    <row r="1967" s="13" customFormat="1">
      <c r="A1967" s="13"/>
      <c r="B1967" s="229"/>
      <c r="C1967" s="230"/>
      <c r="D1967" s="231" t="s">
        <v>151</v>
      </c>
      <c r="E1967" s="232" t="s">
        <v>1</v>
      </c>
      <c r="F1967" s="233" t="s">
        <v>200</v>
      </c>
      <c r="G1967" s="230"/>
      <c r="H1967" s="232" t="s">
        <v>1</v>
      </c>
      <c r="I1967" s="234"/>
      <c r="J1967" s="230"/>
      <c r="K1967" s="230"/>
      <c r="L1967" s="235"/>
      <c r="M1967" s="236"/>
      <c r="N1967" s="237"/>
      <c r="O1967" s="237"/>
      <c r="P1967" s="237"/>
      <c r="Q1967" s="237"/>
      <c r="R1967" s="237"/>
      <c r="S1967" s="237"/>
      <c r="T1967" s="238"/>
      <c r="U1967" s="13"/>
      <c r="V1967" s="13"/>
      <c r="W1967" s="13"/>
      <c r="X1967" s="13"/>
      <c r="Y1967" s="13"/>
      <c r="Z1967" s="13"/>
      <c r="AA1967" s="13"/>
      <c r="AB1967" s="13"/>
      <c r="AC1967" s="13"/>
      <c r="AD1967" s="13"/>
      <c r="AE1967" s="13"/>
      <c r="AT1967" s="239" t="s">
        <v>151</v>
      </c>
      <c r="AU1967" s="239" t="s">
        <v>149</v>
      </c>
      <c r="AV1967" s="13" t="s">
        <v>81</v>
      </c>
      <c r="AW1967" s="13" t="s">
        <v>30</v>
      </c>
      <c r="AX1967" s="13" t="s">
        <v>73</v>
      </c>
      <c r="AY1967" s="239" t="s">
        <v>141</v>
      </c>
    </row>
    <row r="1968" s="14" customFormat="1">
      <c r="A1968" s="14"/>
      <c r="B1968" s="240"/>
      <c r="C1968" s="241"/>
      <c r="D1968" s="231" t="s">
        <v>151</v>
      </c>
      <c r="E1968" s="242" t="s">
        <v>1</v>
      </c>
      <c r="F1968" s="243" t="s">
        <v>201</v>
      </c>
      <c r="G1968" s="241"/>
      <c r="H1968" s="244">
        <v>15.641</v>
      </c>
      <c r="I1968" s="245"/>
      <c r="J1968" s="241"/>
      <c r="K1968" s="241"/>
      <c r="L1968" s="246"/>
      <c r="M1968" s="247"/>
      <c r="N1968" s="248"/>
      <c r="O1968" s="248"/>
      <c r="P1968" s="248"/>
      <c r="Q1968" s="248"/>
      <c r="R1968" s="248"/>
      <c r="S1968" s="248"/>
      <c r="T1968" s="249"/>
      <c r="U1968" s="14"/>
      <c r="V1968" s="14"/>
      <c r="W1968" s="14"/>
      <c r="X1968" s="14"/>
      <c r="Y1968" s="14"/>
      <c r="Z1968" s="14"/>
      <c r="AA1968" s="14"/>
      <c r="AB1968" s="14"/>
      <c r="AC1968" s="14"/>
      <c r="AD1968" s="14"/>
      <c r="AE1968" s="14"/>
      <c r="AT1968" s="250" t="s">
        <v>151</v>
      </c>
      <c r="AU1968" s="250" t="s">
        <v>149</v>
      </c>
      <c r="AV1968" s="14" t="s">
        <v>149</v>
      </c>
      <c r="AW1968" s="14" t="s">
        <v>30</v>
      </c>
      <c r="AX1968" s="14" t="s">
        <v>73</v>
      </c>
      <c r="AY1968" s="250" t="s">
        <v>141</v>
      </c>
    </row>
    <row r="1969" s="13" customFormat="1">
      <c r="A1969" s="13"/>
      <c r="B1969" s="229"/>
      <c r="C1969" s="230"/>
      <c r="D1969" s="231" t="s">
        <v>151</v>
      </c>
      <c r="E1969" s="232" t="s">
        <v>1</v>
      </c>
      <c r="F1969" s="233" t="s">
        <v>2109</v>
      </c>
      <c r="G1969" s="230"/>
      <c r="H1969" s="232" t="s">
        <v>1</v>
      </c>
      <c r="I1969" s="234"/>
      <c r="J1969" s="230"/>
      <c r="K1969" s="230"/>
      <c r="L1969" s="235"/>
      <c r="M1969" s="236"/>
      <c r="N1969" s="237"/>
      <c r="O1969" s="237"/>
      <c r="P1969" s="237"/>
      <c r="Q1969" s="237"/>
      <c r="R1969" s="237"/>
      <c r="S1969" s="237"/>
      <c r="T1969" s="238"/>
      <c r="U1969" s="13"/>
      <c r="V1969" s="13"/>
      <c r="W1969" s="13"/>
      <c r="X1969" s="13"/>
      <c r="Y1969" s="13"/>
      <c r="Z1969" s="13"/>
      <c r="AA1969" s="13"/>
      <c r="AB1969" s="13"/>
      <c r="AC1969" s="13"/>
      <c r="AD1969" s="13"/>
      <c r="AE1969" s="13"/>
      <c r="AT1969" s="239" t="s">
        <v>151</v>
      </c>
      <c r="AU1969" s="239" t="s">
        <v>149</v>
      </c>
      <c r="AV1969" s="13" t="s">
        <v>81</v>
      </c>
      <c r="AW1969" s="13" t="s">
        <v>30</v>
      </c>
      <c r="AX1969" s="13" t="s">
        <v>73</v>
      </c>
      <c r="AY1969" s="239" t="s">
        <v>141</v>
      </c>
    </row>
    <row r="1970" s="13" customFormat="1">
      <c r="A1970" s="13"/>
      <c r="B1970" s="229"/>
      <c r="C1970" s="230"/>
      <c r="D1970" s="231" t="s">
        <v>151</v>
      </c>
      <c r="E1970" s="232" t="s">
        <v>1</v>
      </c>
      <c r="F1970" s="233" t="s">
        <v>225</v>
      </c>
      <c r="G1970" s="230"/>
      <c r="H1970" s="232" t="s">
        <v>1</v>
      </c>
      <c r="I1970" s="234"/>
      <c r="J1970" s="230"/>
      <c r="K1970" s="230"/>
      <c r="L1970" s="235"/>
      <c r="M1970" s="236"/>
      <c r="N1970" s="237"/>
      <c r="O1970" s="237"/>
      <c r="P1970" s="237"/>
      <c r="Q1970" s="237"/>
      <c r="R1970" s="237"/>
      <c r="S1970" s="237"/>
      <c r="T1970" s="238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39" t="s">
        <v>151</v>
      </c>
      <c r="AU1970" s="239" t="s">
        <v>149</v>
      </c>
      <c r="AV1970" s="13" t="s">
        <v>81</v>
      </c>
      <c r="AW1970" s="13" t="s">
        <v>30</v>
      </c>
      <c r="AX1970" s="13" t="s">
        <v>73</v>
      </c>
      <c r="AY1970" s="239" t="s">
        <v>141</v>
      </c>
    </row>
    <row r="1971" s="14" customFormat="1">
      <c r="A1971" s="14"/>
      <c r="B1971" s="240"/>
      <c r="C1971" s="241"/>
      <c r="D1971" s="231" t="s">
        <v>151</v>
      </c>
      <c r="E1971" s="242" t="s">
        <v>1</v>
      </c>
      <c r="F1971" s="243" t="s">
        <v>226</v>
      </c>
      <c r="G1971" s="241"/>
      <c r="H1971" s="244">
        <v>37.396999999999998</v>
      </c>
      <c r="I1971" s="245"/>
      <c r="J1971" s="241"/>
      <c r="K1971" s="241"/>
      <c r="L1971" s="246"/>
      <c r="M1971" s="247"/>
      <c r="N1971" s="248"/>
      <c r="O1971" s="248"/>
      <c r="P1971" s="248"/>
      <c r="Q1971" s="248"/>
      <c r="R1971" s="248"/>
      <c r="S1971" s="248"/>
      <c r="T1971" s="249"/>
      <c r="U1971" s="14"/>
      <c r="V1971" s="14"/>
      <c r="W1971" s="14"/>
      <c r="X1971" s="14"/>
      <c r="Y1971" s="14"/>
      <c r="Z1971" s="14"/>
      <c r="AA1971" s="14"/>
      <c r="AB1971" s="14"/>
      <c r="AC1971" s="14"/>
      <c r="AD1971" s="14"/>
      <c r="AE1971" s="14"/>
      <c r="AT1971" s="250" t="s">
        <v>151</v>
      </c>
      <c r="AU1971" s="250" t="s">
        <v>149</v>
      </c>
      <c r="AV1971" s="14" t="s">
        <v>149</v>
      </c>
      <c r="AW1971" s="14" t="s">
        <v>30</v>
      </c>
      <c r="AX1971" s="14" t="s">
        <v>73</v>
      </c>
      <c r="AY1971" s="250" t="s">
        <v>141</v>
      </c>
    </row>
    <row r="1972" s="13" customFormat="1">
      <c r="A1972" s="13"/>
      <c r="B1972" s="229"/>
      <c r="C1972" s="230"/>
      <c r="D1972" s="231" t="s">
        <v>151</v>
      </c>
      <c r="E1972" s="232" t="s">
        <v>1</v>
      </c>
      <c r="F1972" s="233" t="s">
        <v>227</v>
      </c>
      <c r="G1972" s="230"/>
      <c r="H1972" s="232" t="s">
        <v>1</v>
      </c>
      <c r="I1972" s="234"/>
      <c r="J1972" s="230"/>
      <c r="K1972" s="230"/>
      <c r="L1972" s="235"/>
      <c r="M1972" s="236"/>
      <c r="N1972" s="237"/>
      <c r="O1972" s="237"/>
      <c r="P1972" s="237"/>
      <c r="Q1972" s="237"/>
      <c r="R1972" s="237"/>
      <c r="S1972" s="237"/>
      <c r="T1972" s="238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39" t="s">
        <v>151</v>
      </c>
      <c r="AU1972" s="239" t="s">
        <v>149</v>
      </c>
      <c r="AV1972" s="13" t="s">
        <v>81</v>
      </c>
      <c r="AW1972" s="13" t="s">
        <v>30</v>
      </c>
      <c r="AX1972" s="13" t="s">
        <v>73</v>
      </c>
      <c r="AY1972" s="239" t="s">
        <v>141</v>
      </c>
    </row>
    <row r="1973" s="14" customFormat="1">
      <c r="A1973" s="14"/>
      <c r="B1973" s="240"/>
      <c r="C1973" s="241"/>
      <c r="D1973" s="231" t="s">
        <v>151</v>
      </c>
      <c r="E1973" s="242" t="s">
        <v>1</v>
      </c>
      <c r="F1973" s="243" t="s">
        <v>228</v>
      </c>
      <c r="G1973" s="241"/>
      <c r="H1973" s="244">
        <v>12.471</v>
      </c>
      <c r="I1973" s="245"/>
      <c r="J1973" s="241"/>
      <c r="K1973" s="241"/>
      <c r="L1973" s="246"/>
      <c r="M1973" s="247"/>
      <c r="N1973" s="248"/>
      <c r="O1973" s="248"/>
      <c r="P1973" s="248"/>
      <c r="Q1973" s="248"/>
      <c r="R1973" s="248"/>
      <c r="S1973" s="248"/>
      <c r="T1973" s="249"/>
      <c r="U1973" s="14"/>
      <c r="V1973" s="14"/>
      <c r="W1973" s="14"/>
      <c r="X1973" s="14"/>
      <c r="Y1973" s="14"/>
      <c r="Z1973" s="14"/>
      <c r="AA1973" s="14"/>
      <c r="AB1973" s="14"/>
      <c r="AC1973" s="14"/>
      <c r="AD1973" s="14"/>
      <c r="AE1973" s="14"/>
      <c r="AT1973" s="250" t="s">
        <v>151</v>
      </c>
      <c r="AU1973" s="250" t="s">
        <v>149</v>
      </c>
      <c r="AV1973" s="14" t="s">
        <v>149</v>
      </c>
      <c r="AW1973" s="14" t="s">
        <v>30</v>
      </c>
      <c r="AX1973" s="14" t="s">
        <v>73</v>
      </c>
      <c r="AY1973" s="250" t="s">
        <v>141</v>
      </c>
    </row>
    <row r="1974" s="13" customFormat="1">
      <c r="A1974" s="13"/>
      <c r="B1974" s="229"/>
      <c r="C1974" s="230"/>
      <c r="D1974" s="231" t="s">
        <v>151</v>
      </c>
      <c r="E1974" s="232" t="s">
        <v>1</v>
      </c>
      <c r="F1974" s="233" t="s">
        <v>229</v>
      </c>
      <c r="G1974" s="230"/>
      <c r="H1974" s="232" t="s">
        <v>1</v>
      </c>
      <c r="I1974" s="234"/>
      <c r="J1974" s="230"/>
      <c r="K1974" s="230"/>
      <c r="L1974" s="235"/>
      <c r="M1974" s="236"/>
      <c r="N1974" s="237"/>
      <c r="O1974" s="237"/>
      <c r="P1974" s="237"/>
      <c r="Q1974" s="237"/>
      <c r="R1974" s="237"/>
      <c r="S1974" s="237"/>
      <c r="T1974" s="238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T1974" s="239" t="s">
        <v>151</v>
      </c>
      <c r="AU1974" s="239" t="s">
        <v>149</v>
      </c>
      <c r="AV1974" s="13" t="s">
        <v>81</v>
      </c>
      <c r="AW1974" s="13" t="s">
        <v>30</v>
      </c>
      <c r="AX1974" s="13" t="s">
        <v>73</v>
      </c>
      <c r="AY1974" s="239" t="s">
        <v>141</v>
      </c>
    </row>
    <row r="1975" s="14" customFormat="1">
      <c r="A1975" s="14"/>
      <c r="B1975" s="240"/>
      <c r="C1975" s="241"/>
      <c r="D1975" s="231" t="s">
        <v>151</v>
      </c>
      <c r="E1975" s="242" t="s">
        <v>1</v>
      </c>
      <c r="F1975" s="243" t="s">
        <v>230</v>
      </c>
      <c r="G1975" s="241"/>
      <c r="H1975" s="244">
        <v>21.483000000000001</v>
      </c>
      <c r="I1975" s="245"/>
      <c r="J1975" s="241"/>
      <c r="K1975" s="241"/>
      <c r="L1975" s="246"/>
      <c r="M1975" s="247"/>
      <c r="N1975" s="248"/>
      <c r="O1975" s="248"/>
      <c r="P1975" s="248"/>
      <c r="Q1975" s="248"/>
      <c r="R1975" s="248"/>
      <c r="S1975" s="248"/>
      <c r="T1975" s="249"/>
      <c r="U1975" s="14"/>
      <c r="V1975" s="14"/>
      <c r="W1975" s="14"/>
      <c r="X1975" s="14"/>
      <c r="Y1975" s="14"/>
      <c r="Z1975" s="14"/>
      <c r="AA1975" s="14"/>
      <c r="AB1975" s="14"/>
      <c r="AC1975" s="14"/>
      <c r="AD1975" s="14"/>
      <c r="AE1975" s="14"/>
      <c r="AT1975" s="250" t="s">
        <v>151</v>
      </c>
      <c r="AU1975" s="250" t="s">
        <v>149</v>
      </c>
      <c r="AV1975" s="14" t="s">
        <v>149</v>
      </c>
      <c r="AW1975" s="14" t="s">
        <v>30</v>
      </c>
      <c r="AX1975" s="14" t="s">
        <v>73</v>
      </c>
      <c r="AY1975" s="250" t="s">
        <v>141</v>
      </c>
    </row>
    <row r="1976" s="13" customFormat="1">
      <c r="A1976" s="13"/>
      <c r="B1976" s="229"/>
      <c r="C1976" s="230"/>
      <c r="D1976" s="231" t="s">
        <v>151</v>
      </c>
      <c r="E1976" s="232" t="s">
        <v>1</v>
      </c>
      <c r="F1976" s="233" t="s">
        <v>231</v>
      </c>
      <c r="G1976" s="230"/>
      <c r="H1976" s="232" t="s">
        <v>1</v>
      </c>
      <c r="I1976" s="234"/>
      <c r="J1976" s="230"/>
      <c r="K1976" s="230"/>
      <c r="L1976" s="235"/>
      <c r="M1976" s="236"/>
      <c r="N1976" s="237"/>
      <c r="O1976" s="237"/>
      <c r="P1976" s="237"/>
      <c r="Q1976" s="237"/>
      <c r="R1976" s="237"/>
      <c r="S1976" s="237"/>
      <c r="T1976" s="238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T1976" s="239" t="s">
        <v>151</v>
      </c>
      <c r="AU1976" s="239" t="s">
        <v>149</v>
      </c>
      <c r="AV1976" s="13" t="s">
        <v>81</v>
      </c>
      <c r="AW1976" s="13" t="s">
        <v>30</v>
      </c>
      <c r="AX1976" s="13" t="s">
        <v>73</v>
      </c>
      <c r="AY1976" s="239" t="s">
        <v>141</v>
      </c>
    </row>
    <row r="1977" s="14" customFormat="1">
      <c r="A1977" s="14"/>
      <c r="B1977" s="240"/>
      <c r="C1977" s="241"/>
      <c r="D1977" s="231" t="s">
        <v>151</v>
      </c>
      <c r="E1977" s="242" t="s">
        <v>1</v>
      </c>
      <c r="F1977" s="243" t="s">
        <v>232</v>
      </c>
      <c r="G1977" s="241"/>
      <c r="H1977" s="244">
        <v>41.350999999999999</v>
      </c>
      <c r="I1977" s="245"/>
      <c r="J1977" s="241"/>
      <c r="K1977" s="241"/>
      <c r="L1977" s="246"/>
      <c r="M1977" s="247"/>
      <c r="N1977" s="248"/>
      <c r="O1977" s="248"/>
      <c r="P1977" s="248"/>
      <c r="Q1977" s="248"/>
      <c r="R1977" s="248"/>
      <c r="S1977" s="248"/>
      <c r="T1977" s="249"/>
      <c r="U1977" s="14"/>
      <c r="V1977" s="14"/>
      <c r="W1977" s="14"/>
      <c r="X1977" s="14"/>
      <c r="Y1977" s="14"/>
      <c r="Z1977" s="14"/>
      <c r="AA1977" s="14"/>
      <c r="AB1977" s="14"/>
      <c r="AC1977" s="14"/>
      <c r="AD1977" s="14"/>
      <c r="AE1977" s="14"/>
      <c r="AT1977" s="250" t="s">
        <v>151</v>
      </c>
      <c r="AU1977" s="250" t="s">
        <v>149</v>
      </c>
      <c r="AV1977" s="14" t="s">
        <v>149</v>
      </c>
      <c r="AW1977" s="14" t="s">
        <v>30</v>
      </c>
      <c r="AX1977" s="14" t="s">
        <v>73</v>
      </c>
      <c r="AY1977" s="250" t="s">
        <v>141</v>
      </c>
    </row>
    <row r="1978" s="13" customFormat="1">
      <c r="A1978" s="13"/>
      <c r="B1978" s="229"/>
      <c r="C1978" s="230"/>
      <c r="D1978" s="231" t="s">
        <v>151</v>
      </c>
      <c r="E1978" s="232" t="s">
        <v>1</v>
      </c>
      <c r="F1978" s="233" t="s">
        <v>233</v>
      </c>
      <c r="G1978" s="230"/>
      <c r="H1978" s="232" t="s">
        <v>1</v>
      </c>
      <c r="I1978" s="234"/>
      <c r="J1978" s="230"/>
      <c r="K1978" s="230"/>
      <c r="L1978" s="235"/>
      <c r="M1978" s="236"/>
      <c r="N1978" s="237"/>
      <c r="O1978" s="237"/>
      <c r="P1978" s="237"/>
      <c r="Q1978" s="237"/>
      <c r="R1978" s="237"/>
      <c r="S1978" s="237"/>
      <c r="T1978" s="238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39" t="s">
        <v>151</v>
      </c>
      <c r="AU1978" s="239" t="s">
        <v>149</v>
      </c>
      <c r="AV1978" s="13" t="s">
        <v>81</v>
      </c>
      <c r="AW1978" s="13" t="s">
        <v>30</v>
      </c>
      <c r="AX1978" s="13" t="s">
        <v>73</v>
      </c>
      <c r="AY1978" s="239" t="s">
        <v>141</v>
      </c>
    </row>
    <row r="1979" s="14" customFormat="1">
      <c r="A1979" s="14"/>
      <c r="B1979" s="240"/>
      <c r="C1979" s="241"/>
      <c r="D1979" s="231" t="s">
        <v>151</v>
      </c>
      <c r="E1979" s="242" t="s">
        <v>1</v>
      </c>
      <c r="F1979" s="243" t="s">
        <v>234</v>
      </c>
      <c r="G1979" s="241"/>
      <c r="H1979" s="244">
        <v>50.110999999999997</v>
      </c>
      <c r="I1979" s="245"/>
      <c r="J1979" s="241"/>
      <c r="K1979" s="241"/>
      <c r="L1979" s="246"/>
      <c r="M1979" s="247"/>
      <c r="N1979" s="248"/>
      <c r="O1979" s="248"/>
      <c r="P1979" s="248"/>
      <c r="Q1979" s="248"/>
      <c r="R1979" s="248"/>
      <c r="S1979" s="248"/>
      <c r="T1979" s="249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50" t="s">
        <v>151</v>
      </c>
      <c r="AU1979" s="250" t="s">
        <v>149</v>
      </c>
      <c r="AV1979" s="14" t="s">
        <v>149</v>
      </c>
      <c r="AW1979" s="14" t="s">
        <v>30</v>
      </c>
      <c r="AX1979" s="14" t="s">
        <v>73</v>
      </c>
      <c r="AY1979" s="250" t="s">
        <v>141</v>
      </c>
    </row>
    <row r="1980" s="13" customFormat="1">
      <c r="A1980" s="13"/>
      <c r="B1980" s="229"/>
      <c r="C1980" s="230"/>
      <c r="D1980" s="231" t="s">
        <v>151</v>
      </c>
      <c r="E1980" s="232" t="s">
        <v>1</v>
      </c>
      <c r="F1980" s="233" t="s">
        <v>235</v>
      </c>
      <c r="G1980" s="230"/>
      <c r="H1980" s="232" t="s">
        <v>1</v>
      </c>
      <c r="I1980" s="234"/>
      <c r="J1980" s="230"/>
      <c r="K1980" s="230"/>
      <c r="L1980" s="235"/>
      <c r="M1980" s="236"/>
      <c r="N1980" s="237"/>
      <c r="O1980" s="237"/>
      <c r="P1980" s="237"/>
      <c r="Q1980" s="237"/>
      <c r="R1980" s="237"/>
      <c r="S1980" s="237"/>
      <c r="T1980" s="238"/>
      <c r="U1980" s="13"/>
      <c r="V1980" s="13"/>
      <c r="W1980" s="13"/>
      <c r="X1980" s="13"/>
      <c r="Y1980" s="13"/>
      <c r="Z1980" s="13"/>
      <c r="AA1980" s="13"/>
      <c r="AB1980" s="13"/>
      <c r="AC1980" s="13"/>
      <c r="AD1980" s="13"/>
      <c r="AE1980" s="13"/>
      <c r="AT1980" s="239" t="s">
        <v>151</v>
      </c>
      <c r="AU1980" s="239" t="s">
        <v>149</v>
      </c>
      <c r="AV1980" s="13" t="s">
        <v>81</v>
      </c>
      <c r="AW1980" s="13" t="s">
        <v>30</v>
      </c>
      <c r="AX1980" s="13" t="s">
        <v>73</v>
      </c>
      <c r="AY1980" s="239" t="s">
        <v>141</v>
      </c>
    </row>
    <row r="1981" s="14" customFormat="1">
      <c r="A1981" s="14"/>
      <c r="B1981" s="240"/>
      <c r="C1981" s="241"/>
      <c r="D1981" s="231" t="s">
        <v>151</v>
      </c>
      <c r="E1981" s="242" t="s">
        <v>1</v>
      </c>
      <c r="F1981" s="243" t="s">
        <v>236</v>
      </c>
      <c r="G1981" s="241"/>
      <c r="H1981" s="244">
        <v>51.731000000000002</v>
      </c>
      <c r="I1981" s="245"/>
      <c r="J1981" s="241"/>
      <c r="K1981" s="241"/>
      <c r="L1981" s="246"/>
      <c r="M1981" s="247"/>
      <c r="N1981" s="248"/>
      <c r="O1981" s="248"/>
      <c r="P1981" s="248"/>
      <c r="Q1981" s="248"/>
      <c r="R1981" s="248"/>
      <c r="S1981" s="248"/>
      <c r="T1981" s="249"/>
      <c r="U1981" s="14"/>
      <c r="V1981" s="14"/>
      <c r="W1981" s="14"/>
      <c r="X1981" s="14"/>
      <c r="Y1981" s="14"/>
      <c r="Z1981" s="14"/>
      <c r="AA1981" s="14"/>
      <c r="AB1981" s="14"/>
      <c r="AC1981" s="14"/>
      <c r="AD1981" s="14"/>
      <c r="AE1981" s="14"/>
      <c r="AT1981" s="250" t="s">
        <v>151</v>
      </c>
      <c r="AU1981" s="250" t="s">
        <v>149</v>
      </c>
      <c r="AV1981" s="14" t="s">
        <v>149</v>
      </c>
      <c r="AW1981" s="14" t="s">
        <v>30</v>
      </c>
      <c r="AX1981" s="14" t="s">
        <v>73</v>
      </c>
      <c r="AY1981" s="250" t="s">
        <v>141</v>
      </c>
    </row>
    <row r="1982" s="13" customFormat="1">
      <c r="A1982" s="13"/>
      <c r="B1982" s="229"/>
      <c r="C1982" s="230"/>
      <c r="D1982" s="231" t="s">
        <v>151</v>
      </c>
      <c r="E1982" s="232" t="s">
        <v>1</v>
      </c>
      <c r="F1982" s="233" t="s">
        <v>237</v>
      </c>
      <c r="G1982" s="230"/>
      <c r="H1982" s="232" t="s">
        <v>1</v>
      </c>
      <c r="I1982" s="234"/>
      <c r="J1982" s="230"/>
      <c r="K1982" s="230"/>
      <c r="L1982" s="235"/>
      <c r="M1982" s="236"/>
      <c r="N1982" s="237"/>
      <c r="O1982" s="237"/>
      <c r="P1982" s="237"/>
      <c r="Q1982" s="237"/>
      <c r="R1982" s="237"/>
      <c r="S1982" s="237"/>
      <c r="T1982" s="238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39" t="s">
        <v>151</v>
      </c>
      <c r="AU1982" s="239" t="s">
        <v>149</v>
      </c>
      <c r="AV1982" s="13" t="s">
        <v>81</v>
      </c>
      <c r="AW1982" s="13" t="s">
        <v>30</v>
      </c>
      <c r="AX1982" s="13" t="s">
        <v>73</v>
      </c>
      <c r="AY1982" s="239" t="s">
        <v>141</v>
      </c>
    </row>
    <row r="1983" s="13" customFormat="1">
      <c r="A1983" s="13"/>
      <c r="B1983" s="229"/>
      <c r="C1983" s="230"/>
      <c r="D1983" s="231" t="s">
        <v>151</v>
      </c>
      <c r="E1983" s="232" t="s">
        <v>1</v>
      </c>
      <c r="F1983" s="233" t="s">
        <v>214</v>
      </c>
      <c r="G1983" s="230"/>
      <c r="H1983" s="232" t="s">
        <v>1</v>
      </c>
      <c r="I1983" s="234"/>
      <c r="J1983" s="230"/>
      <c r="K1983" s="230"/>
      <c r="L1983" s="235"/>
      <c r="M1983" s="236"/>
      <c r="N1983" s="237"/>
      <c r="O1983" s="237"/>
      <c r="P1983" s="237"/>
      <c r="Q1983" s="237"/>
      <c r="R1983" s="237"/>
      <c r="S1983" s="237"/>
      <c r="T1983" s="238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39" t="s">
        <v>151</v>
      </c>
      <c r="AU1983" s="239" t="s">
        <v>149</v>
      </c>
      <c r="AV1983" s="13" t="s">
        <v>81</v>
      </c>
      <c r="AW1983" s="13" t="s">
        <v>30</v>
      </c>
      <c r="AX1983" s="13" t="s">
        <v>73</v>
      </c>
      <c r="AY1983" s="239" t="s">
        <v>141</v>
      </c>
    </row>
    <row r="1984" s="14" customFormat="1">
      <c r="A1984" s="14"/>
      <c r="B1984" s="240"/>
      <c r="C1984" s="241"/>
      <c r="D1984" s="231" t="s">
        <v>151</v>
      </c>
      <c r="E1984" s="242" t="s">
        <v>1</v>
      </c>
      <c r="F1984" s="243" t="s">
        <v>238</v>
      </c>
      <c r="G1984" s="241"/>
      <c r="H1984" s="244">
        <v>-15.784000000000001</v>
      </c>
      <c r="I1984" s="245"/>
      <c r="J1984" s="241"/>
      <c r="K1984" s="241"/>
      <c r="L1984" s="246"/>
      <c r="M1984" s="247"/>
      <c r="N1984" s="248"/>
      <c r="O1984" s="248"/>
      <c r="P1984" s="248"/>
      <c r="Q1984" s="248"/>
      <c r="R1984" s="248"/>
      <c r="S1984" s="248"/>
      <c r="T1984" s="249"/>
      <c r="U1984" s="14"/>
      <c r="V1984" s="14"/>
      <c r="W1984" s="14"/>
      <c r="X1984" s="14"/>
      <c r="Y1984" s="14"/>
      <c r="Z1984" s="14"/>
      <c r="AA1984" s="14"/>
      <c r="AB1984" s="14"/>
      <c r="AC1984" s="14"/>
      <c r="AD1984" s="14"/>
      <c r="AE1984" s="14"/>
      <c r="AT1984" s="250" t="s">
        <v>151</v>
      </c>
      <c r="AU1984" s="250" t="s">
        <v>149</v>
      </c>
      <c r="AV1984" s="14" t="s">
        <v>149</v>
      </c>
      <c r="AW1984" s="14" t="s">
        <v>30</v>
      </c>
      <c r="AX1984" s="14" t="s">
        <v>73</v>
      </c>
      <c r="AY1984" s="250" t="s">
        <v>141</v>
      </c>
    </row>
    <row r="1985" s="13" customFormat="1">
      <c r="A1985" s="13"/>
      <c r="B1985" s="229"/>
      <c r="C1985" s="230"/>
      <c r="D1985" s="231" t="s">
        <v>151</v>
      </c>
      <c r="E1985" s="232" t="s">
        <v>1</v>
      </c>
      <c r="F1985" s="233" t="s">
        <v>216</v>
      </c>
      <c r="G1985" s="230"/>
      <c r="H1985" s="232" t="s">
        <v>1</v>
      </c>
      <c r="I1985" s="234"/>
      <c r="J1985" s="230"/>
      <c r="K1985" s="230"/>
      <c r="L1985" s="235"/>
      <c r="M1985" s="236"/>
      <c r="N1985" s="237"/>
      <c r="O1985" s="237"/>
      <c r="P1985" s="237"/>
      <c r="Q1985" s="237"/>
      <c r="R1985" s="237"/>
      <c r="S1985" s="237"/>
      <c r="T1985" s="238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39" t="s">
        <v>151</v>
      </c>
      <c r="AU1985" s="239" t="s">
        <v>149</v>
      </c>
      <c r="AV1985" s="13" t="s">
        <v>81</v>
      </c>
      <c r="AW1985" s="13" t="s">
        <v>30</v>
      </c>
      <c r="AX1985" s="13" t="s">
        <v>73</v>
      </c>
      <c r="AY1985" s="239" t="s">
        <v>141</v>
      </c>
    </row>
    <row r="1986" s="14" customFormat="1">
      <c r="A1986" s="14"/>
      <c r="B1986" s="240"/>
      <c r="C1986" s="241"/>
      <c r="D1986" s="231" t="s">
        <v>151</v>
      </c>
      <c r="E1986" s="242" t="s">
        <v>1</v>
      </c>
      <c r="F1986" s="243" t="s">
        <v>239</v>
      </c>
      <c r="G1986" s="241"/>
      <c r="H1986" s="244">
        <v>-5.46</v>
      </c>
      <c r="I1986" s="245"/>
      <c r="J1986" s="241"/>
      <c r="K1986" s="241"/>
      <c r="L1986" s="246"/>
      <c r="M1986" s="247"/>
      <c r="N1986" s="248"/>
      <c r="O1986" s="248"/>
      <c r="P1986" s="248"/>
      <c r="Q1986" s="248"/>
      <c r="R1986" s="248"/>
      <c r="S1986" s="248"/>
      <c r="T1986" s="249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50" t="s">
        <v>151</v>
      </c>
      <c r="AU1986" s="250" t="s">
        <v>149</v>
      </c>
      <c r="AV1986" s="14" t="s">
        <v>149</v>
      </c>
      <c r="AW1986" s="14" t="s">
        <v>30</v>
      </c>
      <c r="AX1986" s="14" t="s">
        <v>73</v>
      </c>
      <c r="AY1986" s="250" t="s">
        <v>141</v>
      </c>
    </row>
    <row r="1987" s="15" customFormat="1">
      <c r="A1987" s="15"/>
      <c r="B1987" s="262"/>
      <c r="C1987" s="263"/>
      <c r="D1987" s="231" t="s">
        <v>151</v>
      </c>
      <c r="E1987" s="264" t="s">
        <v>1</v>
      </c>
      <c r="F1987" s="265" t="s">
        <v>173</v>
      </c>
      <c r="G1987" s="263"/>
      <c r="H1987" s="266">
        <v>255.148</v>
      </c>
      <c r="I1987" s="267"/>
      <c r="J1987" s="263"/>
      <c r="K1987" s="263"/>
      <c r="L1987" s="268"/>
      <c r="M1987" s="269"/>
      <c r="N1987" s="270"/>
      <c r="O1987" s="270"/>
      <c r="P1987" s="270"/>
      <c r="Q1987" s="270"/>
      <c r="R1987" s="270"/>
      <c r="S1987" s="270"/>
      <c r="T1987" s="271"/>
      <c r="U1987" s="15"/>
      <c r="V1987" s="15"/>
      <c r="W1987" s="15"/>
      <c r="X1987" s="15"/>
      <c r="Y1987" s="15"/>
      <c r="Z1987" s="15"/>
      <c r="AA1987" s="15"/>
      <c r="AB1987" s="15"/>
      <c r="AC1987" s="15"/>
      <c r="AD1987" s="15"/>
      <c r="AE1987" s="15"/>
      <c r="AT1987" s="272" t="s">
        <v>151</v>
      </c>
      <c r="AU1987" s="272" t="s">
        <v>149</v>
      </c>
      <c r="AV1987" s="15" t="s">
        <v>148</v>
      </c>
      <c r="AW1987" s="15" t="s">
        <v>30</v>
      </c>
      <c r="AX1987" s="15" t="s">
        <v>81</v>
      </c>
      <c r="AY1987" s="272" t="s">
        <v>141</v>
      </c>
    </row>
    <row r="1988" s="2" customFormat="1" ht="33" customHeight="1">
      <c r="A1988" s="38"/>
      <c r="B1988" s="39"/>
      <c r="C1988" s="215" t="s">
        <v>2150</v>
      </c>
      <c r="D1988" s="215" t="s">
        <v>144</v>
      </c>
      <c r="E1988" s="216" t="s">
        <v>2151</v>
      </c>
      <c r="F1988" s="217" t="s">
        <v>2152</v>
      </c>
      <c r="G1988" s="218" t="s">
        <v>168</v>
      </c>
      <c r="H1988" s="219">
        <v>255.148</v>
      </c>
      <c r="I1988" s="220"/>
      <c r="J1988" s="221">
        <f>ROUND(I1988*H1988,2)</f>
        <v>0</v>
      </c>
      <c r="K1988" s="222"/>
      <c r="L1988" s="44"/>
      <c r="M1988" s="223" t="s">
        <v>1</v>
      </c>
      <c r="N1988" s="224" t="s">
        <v>39</v>
      </c>
      <c r="O1988" s="91"/>
      <c r="P1988" s="225">
        <f>O1988*H1988</f>
        <v>0</v>
      </c>
      <c r="Q1988" s="225">
        <v>0.00029</v>
      </c>
      <c r="R1988" s="225">
        <f>Q1988*H1988</f>
        <v>0.073992920000000004</v>
      </c>
      <c r="S1988" s="225">
        <v>0</v>
      </c>
      <c r="T1988" s="226">
        <f>S1988*H1988</f>
        <v>0</v>
      </c>
      <c r="U1988" s="38"/>
      <c r="V1988" s="38"/>
      <c r="W1988" s="38"/>
      <c r="X1988" s="38"/>
      <c r="Y1988" s="38"/>
      <c r="Z1988" s="38"/>
      <c r="AA1988" s="38"/>
      <c r="AB1988" s="38"/>
      <c r="AC1988" s="38"/>
      <c r="AD1988" s="38"/>
      <c r="AE1988" s="38"/>
      <c r="AR1988" s="227" t="s">
        <v>265</v>
      </c>
      <c r="AT1988" s="227" t="s">
        <v>144</v>
      </c>
      <c r="AU1988" s="227" t="s">
        <v>149</v>
      </c>
      <c r="AY1988" s="17" t="s">
        <v>141</v>
      </c>
      <c r="BE1988" s="228">
        <f>IF(N1988="základní",J1988,0)</f>
        <v>0</v>
      </c>
      <c r="BF1988" s="228">
        <f>IF(N1988="snížená",J1988,0)</f>
        <v>0</v>
      </c>
      <c r="BG1988" s="228">
        <f>IF(N1988="zákl. přenesená",J1988,0)</f>
        <v>0</v>
      </c>
      <c r="BH1988" s="228">
        <f>IF(N1988="sníž. přenesená",J1988,0)</f>
        <v>0</v>
      </c>
      <c r="BI1988" s="228">
        <f>IF(N1988="nulová",J1988,0)</f>
        <v>0</v>
      </c>
      <c r="BJ1988" s="17" t="s">
        <v>149</v>
      </c>
      <c r="BK1988" s="228">
        <f>ROUND(I1988*H1988,2)</f>
        <v>0</v>
      </c>
      <c r="BL1988" s="17" t="s">
        <v>265</v>
      </c>
      <c r="BM1988" s="227" t="s">
        <v>2153</v>
      </c>
    </row>
    <row r="1989" s="13" customFormat="1">
      <c r="A1989" s="13"/>
      <c r="B1989" s="229"/>
      <c r="C1989" s="230"/>
      <c r="D1989" s="231" t="s">
        <v>151</v>
      </c>
      <c r="E1989" s="232" t="s">
        <v>1</v>
      </c>
      <c r="F1989" s="233" t="s">
        <v>2108</v>
      </c>
      <c r="G1989" s="230"/>
      <c r="H1989" s="232" t="s">
        <v>1</v>
      </c>
      <c r="I1989" s="234"/>
      <c r="J1989" s="230"/>
      <c r="K1989" s="230"/>
      <c r="L1989" s="235"/>
      <c r="M1989" s="236"/>
      <c r="N1989" s="237"/>
      <c r="O1989" s="237"/>
      <c r="P1989" s="237"/>
      <c r="Q1989" s="237"/>
      <c r="R1989" s="237"/>
      <c r="S1989" s="237"/>
      <c r="T1989" s="238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39" t="s">
        <v>151</v>
      </c>
      <c r="AU1989" s="239" t="s">
        <v>149</v>
      </c>
      <c r="AV1989" s="13" t="s">
        <v>81</v>
      </c>
      <c r="AW1989" s="13" t="s">
        <v>30</v>
      </c>
      <c r="AX1989" s="13" t="s">
        <v>73</v>
      </c>
      <c r="AY1989" s="239" t="s">
        <v>141</v>
      </c>
    </row>
    <row r="1990" s="13" customFormat="1">
      <c r="A1990" s="13"/>
      <c r="B1990" s="229"/>
      <c r="C1990" s="230"/>
      <c r="D1990" s="231" t="s">
        <v>151</v>
      </c>
      <c r="E1990" s="232" t="s">
        <v>1</v>
      </c>
      <c r="F1990" s="233" t="s">
        <v>190</v>
      </c>
      <c r="G1990" s="230"/>
      <c r="H1990" s="232" t="s">
        <v>1</v>
      </c>
      <c r="I1990" s="234"/>
      <c r="J1990" s="230"/>
      <c r="K1990" s="230"/>
      <c r="L1990" s="235"/>
      <c r="M1990" s="236"/>
      <c r="N1990" s="237"/>
      <c r="O1990" s="237"/>
      <c r="P1990" s="237"/>
      <c r="Q1990" s="237"/>
      <c r="R1990" s="237"/>
      <c r="S1990" s="237"/>
      <c r="T1990" s="238"/>
      <c r="U1990" s="13"/>
      <c r="V1990" s="13"/>
      <c r="W1990" s="13"/>
      <c r="X1990" s="13"/>
      <c r="Y1990" s="13"/>
      <c r="Z1990" s="13"/>
      <c r="AA1990" s="13"/>
      <c r="AB1990" s="13"/>
      <c r="AC1990" s="13"/>
      <c r="AD1990" s="13"/>
      <c r="AE1990" s="13"/>
      <c r="AT1990" s="239" t="s">
        <v>151</v>
      </c>
      <c r="AU1990" s="239" t="s">
        <v>149</v>
      </c>
      <c r="AV1990" s="13" t="s">
        <v>81</v>
      </c>
      <c r="AW1990" s="13" t="s">
        <v>30</v>
      </c>
      <c r="AX1990" s="13" t="s">
        <v>73</v>
      </c>
      <c r="AY1990" s="239" t="s">
        <v>141</v>
      </c>
    </row>
    <row r="1991" s="14" customFormat="1">
      <c r="A1991" s="14"/>
      <c r="B1991" s="240"/>
      <c r="C1991" s="241"/>
      <c r="D1991" s="231" t="s">
        <v>151</v>
      </c>
      <c r="E1991" s="242" t="s">
        <v>1</v>
      </c>
      <c r="F1991" s="243" t="s">
        <v>191</v>
      </c>
      <c r="G1991" s="241"/>
      <c r="H1991" s="244">
        <v>8.5990000000000002</v>
      </c>
      <c r="I1991" s="245"/>
      <c r="J1991" s="241"/>
      <c r="K1991" s="241"/>
      <c r="L1991" s="246"/>
      <c r="M1991" s="247"/>
      <c r="N1991" s="248"/>
      <c r="O1991" s="248"/>
      <c r="P1991" s="248"/>
      <c r="Q1991" s="248"/>
      <c r="R1991" s="248"/>
      <c r="S1991" s="248"/>
      <c r="T1991" s="249"/>
      <c r="U1991" s="14"/>
      <c r="V1991" s="14"/>
      <c r="W1991" s="14"/>
      <c r="X1991" s="14"/>
      <c r="Y1991" s="14"/>
      <c r="Z1991" s="14"/>
      <c r="AA1991" s="14"/>
      <c r="AB1991" s="14"/>
      <c r="AC1991" s="14"/>
      <c r="AD1991" s="14"/>
      <c r="AE1991" s="14"/>
      <c r="AT1991" s="250" t="s">
        <v>151</v>
      </c>
      <c r="AU1991" s="250" t="s">
        <v>149</v>
      </c>
      <c r="AV1991" s="14" t="s">
        <v>149</v>
      </c>
      <c r="AW1991" s="14" t="s">
        <v>30</v>
      </c>
      <c r="AX1991" s="14" t="s">
        <v>73</v>
      </c>
      <c r="AY1991" s="250" t="s">
        <v>141</v>
      </c>
    </row>
    <row r="1992" s="13" customFormat="1">
      <c r="A1992" s="13"/>
      <c r="B1992" s="229"/>
      <c r="C1992" s="230"/>
      <c r="D1992" s="231" t="s">
        <v>151</v>
      </c>
      <c r="E1992" s="232" t="s">
        <v>1</v>
      </c>
      <c r="F1992" s="233" t="s">
        <v>192</v>
      </c>
      <c r="G1992" s="230"/>
      <c r="H1992" s="232" t="s">
        <v>1</v>
      </c>
      <c r="I1992" s="234"/>
      <c r="J1992" s="230"/>
      <c r="K1992" s="230"/>
      <c r="L1992" s="235"/>
      <c r="M1992" s="236"/>
      <c r="N1992" s="237"/>
      <c r="O1992" s="237"/>
      <c r="P1992" s="237"/>
      <c r="Q1992" s="237"/>
      <c r="R1992" s="237"/>
      <c r="S1992" s="237"/>
      <c r="T1992" s="238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39" t="s">
        <v>151</v>
      </c>
      <c r="AU1992" s="239" t="s">
        <v>149</v>
      </c>
      <c r="AV1992" s="13" t="s">
        <v>81</v>
      </c>
      <c r="AW1992" s="13" t="s">
        <v>30</v>
      </c>
      <c r="AX1992" s="13" t="s">
        <v>73</v>
      </c>
      <c r="AY1992" s="239" t="s">
        <v>141</v>
      </c>
    </row>
    <row r="1993" s="14" customFormat="1">
      <c r="A1993" s="14"/>
      <c r="B1993" s="240"/>
      <c r="C1993" s="241"/>
      <c r="D1993" s="231" t="s">
        <v>151</v>
      </c>
      <c r="E1993" s="242" t="s">
        <v>1</v>
      </c>
      <c r="F1993" s="243" t="s">
        <v>193</v>
      </c>
      <c r="G1993" s="241"/>
      <c r="H1993" s="244">
        <v>1.1220000000000001</v>
      </c>
      <c r="I1993" s="245"/>
      <c r="J1993" s="241"/>
      <c r="K1993" s="241"/>
      <c r="L1993" s="246"/>
      <c r="M1993" s="247"/>
      <c r="N1993" s="248"/>
      <c r="O1993" s="248"/>
      <c r="P1993" s="248"/>
      <c r="Q1993" s="248"/>
      <c r="R1993" s="248"/>
      <c r="S1993" s="248"/>
      <c r="T1993" s="249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50" t="s">
        <v>151</v>
      </c>
      <c r="AU1993" s="250" t="s">
        <v>149</v>
      </c>
      <c r="AV1993" s="14" t="s">
        <v>149</v>
      </c>
      <c r="AW1993" s="14" t="s">
        <v>30</v>
      </c>
      <c r="AX1993" s="14" t="s">
        <v>73</v>
      </c>
      <c r="AY1993" s="250" t="s">
        <v>141</v>
      </c>
    </row>
    <row r="1994" s="13" customFormat="1">
      <c r="A1994" s="13"/>
      <c r="B1994" s="229"/>
      <c r="C1994" s="230"/>
      <c r="D1994" s="231" t="s">
        <v>151</v>
      </c>
      <c r="E1994" s="232" t="s">
        <v>1</v>
      </c>
      <c r="F1994" s="233" t="s">
        <v>194</v>
      </c>
      <c r="G1994" s="230"/>
      <c r="H1994" s="232" t="s">
        <v>1</v>
      </c>
      <c r="I1994" s="234"/>
      <c r="J1994" s="230"/>
      <c r="K1994" s="230"/>
      <c r="L1994" s="235"/>
      <c r="M1994" s="236"/>
      <c r="N1994" s="237"/>
      <c r="O1994" s="237"/>
      <c r="P1994" s="237"/>
      <c r="Q1994" s="237"/>
      <c r="R1994" s="237"/>
      <c r="S1994" s="237"/>
      <c r="T1994" s="238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39" t="s">
        <v>151</v>
      </c>
      <c r="AU1994" s="239" t="s">
        <v>149</v>
      </c>
      <c r="AV1994" s="13" t="s">
        <v>81</v>
      </c>
      <c r="AW1994" s="13" t="s">
        <v>30</v>
      </c>
      <c r="AX1994" s="13" t="s">
        <v>73</v>
      </c>
      <c r="AY1994" s="239" t="s">
        <v>141</v>
      </c>
    </row>
    <row r="1995" s="14" customFormat="1">
      <c r="A1995" s="14"/>
      <c r="B1995" s="240"/>
      <c r="C1995" s="241"/>
      <c r="D1995" s="231" t="s">
        <v>151</v>
      </c>
      <c r="E1995" s="242" t="s">
        <v>1</v>
      </c>
      <c r="F1995" s="243" t="s">
        <v>195</v>
      </c>
      <c r="G1995" s="241"/>
      <c r="H1995" s="244">
        <v>3.0409999999999999</v>
      </c>
      <c r="I1995" s="245"/>
      <c r="J1995" s="241"/>
      <c r="K1995" s="241"/>
      <c r="L1995" s="246"/>
      <c r="M1995" s="247"/>
      <c r="N1995" s="248"/>
      <c r="O1995" s="248"/>
      <c r="P1995" s="248"/>
      <c r="Q1995" s="248"/>
      <c r="R1995" s="248"/>
      <c r="S1995" s="248"/>
      <c r="T1995" s="249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50" t="s">
        <v>151</v>
      </c>
      <c r="AU1995" s="250" t="s">
        <v>149</v>
      </c>
      <c r="AV1995" s="14" t="s">
        <v>149</v>
      </c>
      <c r="AW1995" s="14" t="s">
        <v>30</v>
      </c>
      <c r="AX1995" s="14" t="s">
        <v>73</v>
      </c>
      <c r="AY1995" s="250" t="s">
        <v>141</v>
      </c>
    </row>
    <row r="1996" s="13" customFormat="1">
      <c r="A1996" s="13"/>
      <c r="B1996" s="229"/>
      <c r="C1996" s="230"/>
      <c r="D1996" s="231" t="s">
        <v>151</v>
      </c>
      <c r="E1996" s="232" t="s">
        <v>1</v>
      </c>
      <c r="F1996" s="233" t="s">
        <v>196</v>
      </c>
      <c r="G1996" s="230"/>
      <c r="H1996" s="232" t="s">
        <v>1</v>
      </c>
      <c r="I1996" s="234"/>
      <c r="J1996" s="230"/>
      <c r="K1996" s="230"/>
      <c r="L1996" s="235"/>
      <c r="M1996" s="236"/>
      <c r="N1996" s="237"/>
      <c r="O1996" s="237"/>
      <c r="P1996" s="237"/>
      <c r="Q1996" s="237"/>
      <c r="R1996" s="237"/>
      <c r="S1996" s="237"/>
      <c r="T1996" s="238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39" t="s">
        <v>151</v>
      </c>
      <c r="AU1996" s="239" t="s">
        <v>149</v>
      </c>
      <c r="AV1996" s="13" t="s">
        <v>81</v>
      </c>
      <c r="AW1996" s="13" t="s">
        <v>30</v>
      </c>
      <c r="AX1996" s="13" t="s">
        <v>73</v>
      </c>
      <c r="AY1996" s="239" t="s">
        <v>141</v>
      </c>
    </row>
    <row r="1997" s="14" customFormat="1">
      <c r="A1997" s="14"/>
      <c r="B1997" s="240"/>
      <c r="C1997" s="241"/>
      <c r="D1997" s="231" t="s">
        <v>151</v>
      </c>
      <c r="E1997" s="242" t="s">
        <v>1</v>
      </c>
      <c r="F1997" s="243" t="s">
        <v>197</v>
      </c>
      <c r="G1997" s="241"/>
      <c r="H1997" s="244">
        <v>13.135999999999999</v>
      </c>
      <c r="I1997" s="245"/>
      <c r="J1997" s="241"/>
      <c r="K1997" s="241"/>
      <c r="L1997" s="246"/>
      <c r="M1997" s="247"/>
      <c r="N1997" s="248"/>
      <c r="O1997" s="248"/>
      <c r="P1997" s="248"/>
      <c r="Q1997" s="248"/>
      <c r="R1997" s="248"/>
      <c r="S1997" s="248"/>
      <c r="T1997" s="249"/>
      <c r="U1997" s="14"/>
      <c r="V1997" s="14"/>
      <c r="W1997" s="14"/>
      <c r="X1997" s="14"/>
      <c r="Y1997" s="14"/>
      <c r="Z1997" s="14"/>
      <c r="AA1997" s="14"/>
      <c r="AB1997" s="14"/>
      <c r="AC1997" s="14"/>
      <c r="AD1997" s="14"/>
      <c r="AE1997" s="14"/>
      <c r="AT1997" s="250" t="s">
        <v>151</v>
      </c>
      <c r="AU1997" s="250" t="s">
        <v>149</v>
      </c>
      <c r="AV1997" s="14" t="s">
        <v>149</v>
      </c>
      <c r="AW1997" s="14" t="s">
        <v>30</v>
      </c>
      <c r="AX1997" s="14" t="s">
        <v>73</v>
      </c>
      <c r="AY1997" s="250" t="s">
        <v>141</v>
      </c>
    </row>
    <row r="1998" s="13" customFormat="1">
      <c r="A1998" s="13"/>
      <c r="B1998" s="229"/>
      <c r="C1998" s="230"/>
      <c r="D1998" s="231" t="s">
        <v>151</v>
      </c>
      <c r="E1998" s="232" t="s">
        <v>1</v>
      </c>
      <c r="F1998" s="233" t="s">
        <v>198</v>
      </c>
      <c r="G1998" s="230"/>
      <c r="H1998" s="232" t="s">
        <v>1</v>
      </c>
      <c r="I1998" s="234"/>
      <c r="J1998" s="230"/>
      <c r="K1998" s="230"/>
      <c r="L1998" s="235"/>
      <c r="M1998" s="236"/>
      <c r="N1998" s="237"/>
      <c r="O1998" s="237"/>
      <c r="P1998" s="237"/>
      <c r="Q1998" s="237"/>
      <c r="R1998" s="237"/>
      <c r="S1998" s="237"/>
      <c r="T1998" s="238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39" t="s">
        <v>151</v>
      </c>
      <c r="AU1998" s="239" t="s">
        <v>149</v>
      </c>
      <c r="AV1998" s="13" t="s">
        <v>81</v>
      </c>
      <c r="AW1998" s="13" t="s">
        <v>30</v>
      </c>
      <c r="AX1998" s="13" t="s">
        <v>73</v>
      </c>
      <c r="AY1998" s="239" t="s">
        <v>141</v>
      </c>
    </row>
    <row r="1999" s="14" customFormat="1">
      <c r="A1999" s="14"/>
      <c r="B1999" s="240"/>
      <c r="C1999" s="241"/>
      <c r="D1999" s="231" t="s">
        <v>151</v>
      </c>
      <c r="E1999" s="242" t="s">
        <v>1</v>
      </c>
      <c r="F1999" s="243" t="s">
        <v>199</v>
      </c>
      <c r="G1999" s="241"/>
      <c r="H1999" s="244">
        <v>20.309000000000001</v>
      </c>
      <c r="I1999" s="245"/>
      <c r="J1999" s="241"/>
      <c r="K1999" s="241"/>
      <c r="L1999" s="246"/>
      <c r="M1999" s="247"/>
      <c r="N1999" s="248"/>
      <c r="O1999" s="248"/>
      <c r="P1999" s="248"/>
      <c r="Q1999" s="248"/>
      <c r="R1999" s="248"/>
      <c r="S1999" s="248"/>
      <c r="T1999" s="249"/>
      <c r="U1999" s="14"/>
      <c r="V1999" s="14"/>
      <c r="W1999" s="14"/>
      <c r="X1999" s="14"/>
      <c r="Y1999" s="14"/>
      <c r="Z1999" s="14"/>
      <c r="AA1999" s="14"/>
      <c r="AB1999" s="14"/>
      <c r="AC1999" s="14"/>
      <c r="AD1999" s="14"/>
      <c r="AE1999" s="14"/>
      <c r="AT1999" s="250" t="s">
        <v>151</v>
      </c>
      <c r="AU1999" s="250" t="s">
        <v>149</v>
      </c>
      <c r="AV1999" s="14" t="s">
        <v>149</v>
      </c>
      <c r="AW1999" s="14" t="s">
        <v>30</v>
      </c>
      <c r="AX1999" s="14" t="s">
        <v>73</v>
      </c>
      <c r="AY1999" s="250" t="s">
        <v>141</v>
      </c>
    </row>
    <row r="2000" s="13" customFormat="1">
      <c r="A2000" s="13"/>
      <c r="B2000" s="229"/>
      <c r="C2000" s="230"/>
      <c r="D2000" s="231" t="s">
        <v>151</v>
      </c>
      <c r="E2000" s="232" t="s">
        <v>1</v>
      </c>
      <c r="F2000" s="233" t="s">
        <v>200</v>
      </c>
      <c r="G2000" s="230"/>
      <c r="H2000" s="232" t="s">
        <v>1</v>
      </c>
      <c r="I2000" s="234"/>
      <c r="J2000" s="230"/>
      <c r="K2000" s="230"/>
      <c r="L2000" s="235"/>
      <c r="M2000" s="236"/>
      <c r="N2000" s="237"/>
      <c r="O2000" s="237"/>
      <c r="P2000" s="237"/>
      <c r="Q2000" s="237"/>
      <c r="R2000" s="237"/>
      <c r="S2000" s="237"/>
      <c r="T2000" s="238"/>
      <c r="U2000" s="13"/>
      <c r="V2000" s="13"/>
      <c r="W2000" s="13"/>
      <c r="X2000" s="13"/>
      <c r="Y2000" s="13"/>
      <c r="Z2000" s="13"/>
      <c r="AA2000" s="13"/>
      <c r="AB2000" s="13"/>
      <c r="AC2000" s="13"/>
      <c r="AD2000" s="13"/>
      <c r="AE2000" s="13"/>
      <c r="AT2000" s="239" t="s">
        <v>151</v>
      </c>
      <c r="AU2000" s="239" t="s">
        <v>149</v>
      </c>
      <c r="AV2000" s="13" t="s">
        <v>81</v>
      </c>
      <c r="AW2000" s="13" t="s">
        <v>30</v>
      </c>
      <c r="AX2000" s="13" t="s">
        <v>73</v>
      </c>
      <c r="AY2000" s="239" t="s">
        <v>141</v>
      </c>
    </row>
    <row r="2001" s="14" customFormat="1">
      <c r="A2001" s="14"/>
      <c r="B2001" s="240"/>
      <c r="C2001" s="241"/>
      <c r="D2001" s="231" t="s">
        <v>151</v>
      </c>
      <c r="E2001" s="242" t="s">
        <v>1</v>
      </c>
      <c r="F2001" s="243" t="s">
        <v>201</v>
      </c>
      <c r="G2001" s="241"/>
      <c r="H2001" s="244">
        <v>15.641</v>
      </c>
      <c r="I2001" s="245"/>
      <c r="J2001" s="241"/>
      <c r="K2001" s="241"/>
      <c r="L2001" s="246"/>
      <c r="M2001" s="247"/>
      <c r="N2001" s="248"/>
      <c r="O2001" s="248"/>
      <c r="P2001" s="248"/>
      <c r="Q2001" s="248"/>
      <c r="R2001" s="248"/>
      <c r="S2001" s="248"/>
      <c r="T2001" s="249"/>
      <c r="U2001" s="14"/>
      <c r="V2001" s="14"/>
      <c r="W2001" s="14"/>
      <c r="X2001" s="14"/>
      <c r="Y2001" s="14"/>
      <c r="Z2001" s="14"/>
      <c r="AA2001" s="14"/>
      <c r="AB2001" s="14"/>
      <c r="AC2001" s="14"/>
      <c r="AD2001" s="14"/>
      <c r="AE2001" s="14"/>
      <c r="AT2001" s="250" t="s">
        <v>151</v>
      </c>
      <c r="AU2001" s="250" t="s">
        <v>149</v>
      </c>
      <c r="AV2001" s="14" t="s">
        <v>149</v>
      </c>
      <c r="AW2001" s="14" t="s">
        <v>30</v>
      </c>
      <c r="AX2001" s="14" t="s">
        <v>73</v>
      </c>
      <c r="AY2001" s="250" t="s">
        <v>141</v>
      </c>
    </row>
    <row r="2002" s="13" customFormat="1">
      <c r="A2002" s="13"/>
      <c r="B2002" s="229"/>
      <c r="C2002" s="230"/>
      <c r="D2002" s="231" t="s">
        <v>151</v>
      </c>
      <c r="E2002" s="232" t="s">
        <v>1</v>
      </c>
      <c r="F2002" s="233" t="s">
        <v>2109</v>
      </c>
      <c r="G2002" s="230"/>
      <c r="H2002" s="232" t="s">
        <v>1</v>
      </c>
      <c r="I2002" s="234"/>
      <c r="J2002" s="230"/>
      <c r="K2002" s="230"/>
      <c r="L2002" s="235"/>
      <c r="M2002" s="236"/>
      <c r="N2002" s="237"/>
      <c r="O2002" s="237"/>
      <c r="P2002" s="237"/>
      <c r="Q2002" s="237"/>
      <c r="R2002" s="237"/>
      <c r="S2002" s="237"/>
      <c r="T2002" s="238"/>
      <c r="U2002" s="13"/>
      <c r="V2002" s="13"/>
      <c r="W2002" s="13"/>
      <c r="X2002" s="13"/>
      <c r="Y2002" s="13"/>
      <c r="Z2002" s="13"/>
      <c r="AA2002" s="13"/>
      <c r="AB2002" s="13"/>
      <c r="AC2002" s="13"/>
      <c r="AD2002" s="13"/>
      <c r="AE2002" s="13"/>
      <c r="AT2002" s="239" t="s">
        <v>151</v>
      </c>
      <c r="AU2002" s="239" t="s">
        <v>149</v>
      </c>
      <c r="AV2002" s="13" t="s">
        <v>81</v>
      </c>
      <c r="AW2002" s="13" t="s">
        <v>30</v>
      </c>
      <c r="AX2002" s="13" t="s">
        <v>73</v>
      </c>
      <c r="AY2002" s="239" t="s">
        <v>141</v>
      </c>
    </row>
    <row r="2003" s="13" customFormat="1">
      <c r="A2003" s="13"/>
      <c r="B2003" s="229"/>
      <c r="C2003" s="230"/>
      <c r="D2003" s="231" t="s">
        <v>151</v>
      </c>
      <c r="E2003" s="232" t="s">
        <v>1</v>
      </c>
      <c r="F2003" s="233" t="s">
        <v>225</v>
      </c>
      <c r="G2003" s="230"/>
      <c r="H2003" s="232" t="s">
        <v>1</v>
      </c>
      <c r="I2003" s="234"/>
      <c r="J2003" s="230"/>
      <c r="K2003" s="230"/>
      <c r="L2003" s="235"/>
      <c r="M2003" s="236"/>
      <c r="N2003" s="237"/>
      <c r="O2003" s="237"/>
      <c r="P2003" s="237"/>
      <c r="Q2003" s="237"/>
      <c r="R2003" s="237"/>
      <c r="S2003" s="237"/>
      <c r="T2003" s="238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T2003" s="239" t="s">
        <v>151</v>
      </c>
      <c r="AU2003" s="239" t="s">
        <v>149</v>
      </c>
      <c r="AV2003" s="13" t="s">
        <v>81</v>
      </c>
      <c r="AW2003" s="13" t="s">
        <v>30</v>
      </c>
      <c r="AX2003" s="13" t="s">
        <v>73</v>
      </c>
      <c r="AY2003" s="239" t="s">
        <v>141</v>
      </c>
    </row>
    <row r="2004" s="14" customFormat="1">
      <c r="A2004" s="14"/>
      <c r="B2004" s="240"/>
      <c r="C2004" s="241"/>
      <c r="D2004" s="231" t="s">
        <v>151</v>
      </c>
      <c r="E2004" s="242" t="s">
        <v>1</v>
      </c>
      <c r="F2004" s="243" t="s">
        <v>226</v>
      </c>
      <c r="G2004" s="241"/>
      <c r="H2004" s="244">
        <v>37.396999999999998</v>
      </c>
      <c r="I2004" s="245"/>
      <c r="J2004" s="241"/>
      <c r="K2004" s="241"/>
      <c r="L2004" s="246"/>
      <c r="M2004" s="247"/>
      <c r="N2004" s="248"/>
      <c r="O2004" s="248"/>
      <c r="P2004" s="248"/>
      <c r="Q2004" s="248"/>
      <c r="R2004" s="248"/>
      <c r="S2004" s="248"/>
      <c r="T2004" s="249"/>
      <c r="U2004" s="14"/>
      <c r="V2004" s="14"/>
      <c r="W2004" s="14"/>
      <c r="X2004" s="14"/>
      <c r="Y2004" s="14"/>
      <c r="Z2004" s="14"/>
      <c r="AA2004" s="14"/>
      <c r="AB2004" s="14"/>
      <c r="AC2004" s="14"/>
      <c r="AD2004" s="14"/>
      <c r="AE2004" s="14"/>
      <c r="AT2004" s="250" t="s">
        <v>151</v>
      </c>
      <c r="AU2004" s="250" t="s">
        <v>149</v>
      </c>
      <c r="AV2004" s="14" t="s">
        <v>149</v>
      </c>
      <c r="AW2004" s="14" t="s">
        <v>30</v>
      </c>
      <c r="AX2004" s="14" t="s">
        <v>73</v>
      </c>
      <c r="AY2004" s="250" t="s">
        <v>141</v>
      </c>
    </row>
    <row r="2005" s="13" customFormat="1">
      <c r="A2005" s="13"/>
      <c r="B2005" s="229"/>
      <c r="C2005" s="230"/>
      <c r="D2005" s="231" t="s">
        <v>151</v>
      </c>
      <c r="E2005" s="232" t="s">
        <v>1</v>
      </c>
      <c r="F2005" s="233" t="s">
        <v>227</v>
      </c>
      <c r="G2005" s="230"/>
      <c r="H2005" s="232" t="s">
        <v>1</v>
      </c>
      <c r="I2005" s="234"/>
      <c r="J2005" s="230"/>
      <c r="K2005" s="230"/>
      <c r="L2005" s="235"/>
      <c r="M2005" s="236"/>
      <c r="N2005" s="237"/>
      <c r="O2005" s="237"/>
      <c r="P2005" s="237"/>
      <c r="Q2005" s="237"/>
      <c r="R2005" s="237"/>
      <c r="S2005" s="237"/>
      <c r="T2005" s="238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39" t="s">
        <v>151</v>
      </c>
      <c r="AU2005" s="239" t="s">
        <v>149</v>
      </c>
      <c r="AV2005" s="13" t="s">
        <v>81</v>
      </c>
      <c r="AW2005" s="13" t="s">
        <v>30</v>
      </c>
      <c r="AX2005" s="13" t="s">
        <v>73</v>
      </c>
      <c r="AY2005" s="239" t="s">
        <v>141</v>
      </c>
    </row>
    <row r="2006" s="14" customFormat="1">
      <c r="A2006" s="14"/>
      <c r="B2006" s="240"/>
      <c r="C2006" s="241"/>
      <c r="D2006" s="231" t="s">
        <v>151</v>
      </c>
      <c r="E2006" s="242" t="s">
        <v>1</v>
      </c>
      <c r="F2006" s="243" t="s">
        <v>228</v>
      </c>
      <c r="G2006" s="241"/>
      <c r="H2006" s="244">
        <v>12.471</v>
      </c>
      <c r="I2006" s="245"/>
      <c r="J2006" s="241"/>
      <c r="K2006" s="241"/>
      <c r="L2006" s="246"/>
      <c r="M2006" s="247"/>
      <c r="N2006" s="248"/>
      <c r="O2006" s="248"/>
      <c r="P2006" s="248"/>
      <c r="Q2006" s="248"/>
      <c r="R2006" s="248"/>
      <c r="S2006" s="248"/>
      <c r="T2006" s="249"/>
      <c r="U2006" s="14"/>
      <c r="V2006" s="14"/>
      <c r="W2006" s="14"/>
      <c r="X2006" s="14"/>
      <c r="Y2006" s="14"/>
      <c r="Z2006" s="14"/>
      <c r="AA2006" s="14"/>
      <c r="AB2006" s="14"/>
      <c r="AC2006" s="14"/>
      <c r="AD2006" s="14"/>
      <c r="AE2006" s="14"/>
      <c r="AT2006" s="250" t="s">
        <v>151</v>
      </c>
      <c r="AU2006" s="250" t="s">
        <v>149</v>
      </c>
      <c r="AV2006" s="14" t="s">
        <v>149</v>
      </c>
      <c r="AW2006" s="14" t="s">
        <v>30</v>
      </c>
      <c r="AX2006" s="14" t="s">
        <v>73</v>
      </c>
      <c r="AY2006" s="250" t="s">
        <v>141</v>
      </c>
    </row>
    <row r="2007" s="13" customFormat="1">
      <c r="A2007" s="13"/>
      <c r="B2007" s="229"/>
      <c r="C2007" s="230"/>
      <c r="D2007" s="231" t="s">
        <v>151</v>
      </c>
      <c r="E2007" s="232" t="s">
        <v>1</v>
      </c>
      <c r="F2007" s="233" t="s">
        <v>229</v>
      </c>
      <c r="G2007" s="230"/>
      <c r="H2007" s="232" t="s">
        <v>1</v>
      </c>
      <c r="I2007" s="234"/>
      <c r="J2007" s="230"/>
      <c r="K2007" s="230"/>
      <c r="L2007" s="235"/>
      <c r="M2007" s="236"/>
      <c r="N2007" s="237"/>
      <c r="O2007" s="237"/>
      <c r="P2007" s="237"/>
      <c r="Q2007" s="237"/>
      <c r="R2007" s="237"/>
      <c r="S2007" s="237"/>
      <c r="T2007" s="238"/>
      <c r="U2007" s="13"/>
      <c r="V2007" s="13"/>
      <c r="W2007" s="13"/>
      <c r="X2007" s="13"/>
      <c r="Y2007" s="13"/>
      <c r="Z2007" s="13"/>
      <c r="AA2007" s="13"/>
      <c r="AB2007" s="13"/>
      <c r="AC2007" s="13"/>
      <c r="AD2007" s="13"/>
      <c r="AE2007" s="13"/>
      <c r="AT2007" s="239" t="s">
        <v>151</v>
      </c>
      <c r="AU2007" s="239" t="s">
        <v>149</v>
      </c>
      <c r="AV2007" s="13" t="s">
        <v>81</v>
      </c>
      <c r="AW2007" s="13" t="s">
        <v>30</v>
      </c>
      <c r="AX2007" s="13" t="s">
        <v>73</v>
      </c>
      <c r="AY2007" s="239" t="s">
        <v>141</v>
      </c>
    </row>
    <row r="2008" s="14" customFormat="1">
      <c r="A2008" s="14"/>
      <c r="B2008" s="240"/>
      <c r="C2008" s="241"/>
      <c r="D2008" s="231" t="s">
        <v>151</v>
      </c>
      <c r="E2008" s="242" t="s">
        <v>1</v>
      </c>
      <c r="F2008" s="243" t="s">
        <v>230</v>
      </c>
      <c r="G2008" s="241"/>
      <c r="H2008" s="244">
        <v>21.483000000000001</v>
      </c>
      <c r="I2008" s="245"/>
      <c r="J2008" s="241"/>
      <c r="K2008" s="241"/>
      <c r="L2008" s="246"/>
      <c r="M2008" s="247"/>
      <c r="N2008" s="248"/>
      <c r="O2008" s="248"/>
      <c r="P2008" s="248"/>
      <c r="Q2008" s="248"/>
      <c r="R2008" s="248"/>
      <c r="S2008" s="248"/>
      <c r="T2008" s="249"/>
      <c r="U2008" s="14"/>
      <c r="V2008" s="14"/>
      <c r="W2008" s="14"/>
      <c r="X2008" s="14"/>
      <c r="Y2008" s="14"/>
      <c r="Z2008" s="14"/>
      <c r="AA2008" s="14"/>
      <c r="AB2008" s="14"/>
      <c r="AC2008" s="14"/>
      <c r="AD2008" s="14"/>
      <c r="AE2008" s="14"/>
      <c r="AT2008" s="250" t="s">
        <v>151</v>
      </c>
      <c r="AU2008" s="250" t="s">
        <v>149</v>
      </c>
      <c r="AV2008" s="14" t="s">
        <v>149</v>
      </c>
      <c r="AW2008" s="14" t="s">
        <v>30</v>
      </c>
      <c r="AX2008" s="14" t="s">
        <v>73</v>
      </c>
      <c r="AY2008" s="250" t="s">
        <v>141</v>
      </c>
    </row>
    <row r="2009" s="13" customFormat="1">
      <c r="A2009" s="13"/>
      <c r="B2009" s="229"/>
      <c r="C2009" s="230"/>
      <c r="D2009" s="231" t="s">
        <v>151</v>
      </c>
      <c r="E2009" s="232" t="s">
        <v>1</v>
      </c>
      <c r="F2009" s="233" t="s">
        <v>231</v>
      </c>
      <c r="G2009" s="230"/>
      <c r="H2009" s="232" t="s">
        <v>1</v>
      </c>
      <c r="I2009" s="234"/>
      <c r="J2009" s="230"/>
      <c r="K2009" s="230"/>
      <c r="L2009" s="235"/>
      <c r="M2009" s="236"/>
      <c r="N2009" s="237"/>
      <c r="O2009" s="237"/>
      <c r="P2009" s="237"/>
      <c r="Q2009" s="237"/>
      <c r="R2009" s="237"/>
      <c r="S2009" s="237"/>
      <c r="T2009" s="238"/>
      <c r="U2009" s="13"/>
      <c r="V2009" s="13"/>
      <c r="W2009" s="13"/>
      <c r="X2009" s="13"/>
      <c r="Y2009" s="13"/>
      <c r="Z2009" s="13"/>
      <c r="AA2009" s="13"/>
      <c r="AB2009" s="13"/>
      <c r="AC2009" s="13"/>
      <c r="AD2009" s="13"/>
      <c r="AE2009" s="13"/>
      <c r="AT2009" s="239" t="s">
        <v>151</v>
      </c>
      <c r="AU2009" s="239" t="s">
        <v>149</v>
      </c>
      <c r="AV2009" s="13" t="s">
        <v>81</v>
      </c>
      <c r="AW2009" s="13" t="s">
        <v>30</v>
      </c>
      <c r="AX2009" s="13" t="s">
        <v>73</v>
      </c>
      <c r="AY2009" s="239" t="s">
        <v>141</v>
      </c>
    </row>
    <row r="2010" s="14" customFormat="1">
      <c r="A2010" s="14"/>
      <c r="B2010" s="240"/>
      <c r="C2010" s="241"/>
      <c r="D2010" s="231" t="s">
        <v>151</v>
      </c>
      <c r="E2010" s="242" t="s">
        <v>1</v>
      </c>
      <c r="F2010" s="243" t="s">
        <v>232</v>
      </c>
      <c r="G2010" s="241"/>
      <c r="H2010" s="244">
        <v>41.350999999999999</v>
      </c>
      <c r="I2010" s="245"/>
      <c r="J2010" s="241"/>
      <c r="K2010" s="241"/>
      <c r="L2010" s="246"/>
      <c r="M2010" s="247"/>
      <c r="N2010" s="248"/>
      <c r="O2010" s="248"/>
      <c r="P2010" s="248"/>
      <c r="Q2010" s="248"/>
      <c r="R2010" s="248"/>
      <c r="S2010" s="248"/>
      <c r="T2010" s="249"/>
      <c r="U2010" s="14"/>
      <c r="V2010" s="14"/>
      <c r="W2010" s="14"/>
      <c r="X2010" s="14"/>
      <c r="Y2010" s="14"/>
      <c r="Z2010" s="14"/>
      <c r="AA2010" s="14"/>
      <c r="AB2010" s="14"/>
      <c r="AC2010" s="14"/>
      <c r="AD2010" s="14"/>
      <c r="AE2010" s="14"/>
      <c r="AT2010" s="250" t="s">
        <v>151</v>
      </c>
      <c r="AU2010" s="250" t="s">
        <v>149</v>
      </c>
      <c r="AV2010" s="14" t="s">
        <v>149</v>
      </c>
      <c r="AW2010" s="14" t="s">
        <v>30</v>
      </c>
      <c r="AX2010" s="14" t="s">
        <v>73</v>
      </c>
      <c r="AY2010" s="250" t="s">
        <v>141</v>
      </c>
    </row>
    <row r="2011" s="13" customFormat="1">
      <c r="A2011" s="13"/>
      <c r="B2011" s="229"/>
      <c r="C2011" s="230"/>
      <c r="D2011" s="231" t="s">
        <v>151</v>
      </c>
      <c r="E2011" s="232" t="s">
        <v>1</v>
      </c>
      <c r="F2011" s="233" t="s">
        <v>233</v>
      </c>
      <c r="G2011" s="230"/>
      <c r="H2011" s="232" t="s">
        <v>1</v>
      </c>
      <c r="I2011" s="234"/>
      <c r="J2011" s="230"/>
      <c r="K2011" s="230"/>
      <c r="L2011" s="235"/>
      <c r="M2011" s="236"/>
      <c r="N2011" s="237"/>
      <c r="O2011" s="237"/>
      <c r="P2011" s="237"/>
      <c r="Q2011" s="237"/>
      <c r="R2011" s="237"/>
      <c r="S2011" s="237"/>
      <c r="T2011" s="238"/>
      <c r="U2011" s="13"/>
      <c r="V2011" s="13"/>
      <c r="W2011" s="13"/>
      <c r="X2011" s="13"/>
      <c r="Y2011" s="13"/>
      <c r="Z2011" s="13"/>
      <c r="AA2011" s="13"/>
      <c r="AB2011" s="13"/>
      <c r="AC2011" s="13"/>
      <c r="AD2011" s="13"/>
      <c r="AE2011" s="13"/>
      <c r="AT2011" s="239" t="s">
        <v>151</v>
      </c>
      <c r="AU2011" s="239" t="s">
        <v>149</v>
      </c>
      <c r="AV2011" s="13" t="s">
        <v>81</v>
      </c>
      <c r="AW2011" s="13" t="s">
        <v>30</v>
      </c>
      <c r="AX2011" s="13" t="s">
        <v>73</v>
      </c>
      <c r="AY2011" s="239" t="s">
        <v>141</v>
      </c>
    </row>
    <row r="2012" s="14" customFormat="1">
      <c r="A2012" s="14"/>
      <c r="B2012" s="240"/>
      <c r="C2012" s="241"/>
      <c r="D2012" s="231" t="s">
        <v>151</v>
      </c>
      <c r="E2012" s="242" t="s">
        <v>1</v>
      </c>
      <c r="F2012" s="243" t="s">
        <v>234</v>
      </c>
      <c r="G2012" s="241"/>
      <c r="H2012" s="244">
        <v>50.110999999999997</v>
      </c>
      <c r="I2012" s="245"/>
      <c r="J2012" s="241"/>
      <c r="K2012" s="241"/>
      <c r="L2012" s="246"/>
      <c r="M2012" s="247"/>
      <c r="N2012" s="248"/>
      <c r="O2012" s="248"/>
      <c r="P2012" s="248"/>
      <c r="Q2012" s="248"/>
      <c r="R2012" s="248"/>
      <c r="S2012" s="248"/>
      <c r="T2012" s="249"/>
      <c r="U2012" s="14"/>
      <c r="V2012" s="14"/>
      <c r="W2012" s="14"/>
      <c r="X2012" s="14"/>
      <c r="Y2012" s="14"/>
      <c r="Z2012" s="14"/>
      <c r="AA2012" s="14"/>
      <c r="AB2012" s="14"/>
      <c r="AC2012" s="14"/>
      <c r="AD2012" s="14"/>
      <c r="AE2012" s="14"/>
      <c r="AT2012" s="250" t="s">
        <v>151</v>
      </c>
      <c r="AU2012" s="250" t="s">
        <v>149</v>
      </c>
      <c r="AV2012" s="14" t="s">
        <v>149</v>
      </c>
      <c r="AW2012" s="14" t="s">
        <v>30</v>
      </c>
      <c r="AX2012" s="14" t="s">
        <v>73</v>
      </c>
      <c r="AY2012" s="250" t="s">
        <v>141</v>
      </c>
    </row>
    <row r="2013" s="13" customFormat="1">
      <c r="A2013" s="13"/>
      <c r="B2013" s="229"/>
      <c r="C2013" s="230"/>
      <c r="D2013" s="231" t="s">
        <v>151</v>
      </c>
      <c r="E2013" s="232" t="s">
        <v>1</v>
      </c>
      <c r="F2013" s="233" t="s">
        <v>235</v>
      </c>
      <c r="G2013" s="230"/>
      <c r="H2013" s="232" t="s">
        <v>1</v>
      </c>
      <c r="I2013" s="234"/>
      <c r="J2013" s="230"/>
      <c r="K2013" s="230"/>
      <c r="L2013" s="235"/>
      <c r="M2013" s="236"/>
      <c r="N2013" s="237"/>
      <c r="O2013" s="237"/>
      <c r="P2013" s="237"/>
      <c r="Q2013" s="237"/>
      <c r="R2013" s="237"/>
      <c r="S2013" s="237"/>
      <c r="T2013" s="238"/>
      <c r="U2013" s="13"/>
      <c r="V2013" s="13"/>
      <c r="W2013" s="13"/>
      <c r="X2013" s="13"/>
      <c r="Y2013" s="13"/>
      <c r="Z2013" s="13"/>
      <c r="AA2013" s="13"/>
      <c r="AB2013" s="13"/>
      <c r="AC2013" s="13"/>
      <c r="AD2013" s="13"/>
      <c r="AE2013" s="13"/>
      <c r="AT2013" s="239" t="s">
        <v>151</v>
      </c>
      <c r="AU2013" s="239" t="s">
        <v>149</v>
      </c>
      <c r="AV2013" s="13" t="s">
        <v>81</v>
      </c>
      <c r="AW2013" s="13" t="s">
        <v>30</v>
      </c>
      <c r="AX2013" s="13" t="s">
        <v>73</v>
      </c>
      <c r="AY2013" s="239" t="s">
        <v>141</v>
      </c>
    </row>
    <row r="2014" s="14" customFormat="1">
      <c r="A2014" s="14"/>
      <c r="B2014" s="240"/>
      <c r="C2014" s="241"/>
      <c r="D2014" s="231" t="s">
        <v>151</v>
      </c>
      <c r="E2014" s="242" t="s">
        <v>1</v>
      </c>
      <c r="F2014" s="243" t="s">
        <v>236</v>
      </c>
      <c r="G2014" s="241"/>
      <c r="H2014" s="244">
        <v>51.731000000000002</v>
      </c>
      <c r="I2014" s="245"/>
      <c r="J2014" s="241"/>
      <c r="K2014" s="241"/>
      <c r="L2014" s="246"/>
      <c r="M2014" s="247"/>
      <c r="N2014" s="248"/>
      <c r="O2014" s="248"/>
      <c r="P2014" s="248"/>
      <c r="Q2014" s="248"/>
      <c r="R2014" s="248"/>
      <c r="S2014" s="248"/>
      <c r="T2014" s="249"/>
      <c r="U2014" s="14"/>
      <c r="V2014" s="14"/>
      <c r="W2014" s="14"/>
      <c r="X2014" s="14"/>
      <c r="Y2014" s="14"/>
      <c r="Z2014" s="14"/>
      <c r="AA2014" s="14"/>
      <c r="AB2014" s="14"/>
      <c r="AC2014" s="14"/>
      <c r="AD2014" s="14"/>
      <c r="AE2014" s="14"/>
      <c r="AT2014" s="250" t="s">
        <v>151</v>
      </c>
      <c r="AU2014" s="250" t="s">
        <v>149</v>
      </c>
      <c r="AV2014" s="14" t="s">
        <v>149</v>
      </c>
      <c r="AW2014" s="14" t="s">
        <v>30</v>
      </c>
      <c r="AX2014" s="14" t="s">
        <v>73</v>
      </c>
      <c r="AY2014" s="250" t="s">
        <v>141</v>
      </c>
    </row>
    <row r="2015" s="13" customFormat="1">
      <c r="A2015" s="13"/>
      <c r="B2015" s="229"/>
      <c r="C2015" s="230"/>
      <c r="D2015" s="231" t="s">
        <v>151</v>
      </c>
      <c r="E2015" s="232" t="s">
        <v>1</v>
      </c>
      <c r="F2015" s="233" t="s">
        <v>237</v>
      </c>
      <c r="G2015" s="230"/>
      <c r="H2015" s="232" t="s">
        <v>1</v>
      </c>
      <c r="I2015" s="234"/>
      <c r="J2015" s="230"/>
      <c r="K2015" s="230"/>
      <c r="L2015" s="235"/>
      <c r="M2015" s="236"/>
      <c r="N2015" s="237"/>
      <c r="O2015" s="237"/>
      <c r="P2015" s="237"/>
      <c r="Q2015" s="237"/>
      <c r="R2015" s="237"/>
      <c r="S2015" s="237"/>
      <c r="T2015" s="238"/>
      <c r="U2015" s="13"/>
      <c r="V2015" s="13"/>
      <c r="W2015" s="13"/>
      <c r="X2015" s="13"/>
      <c r="Y2015" s="13"/>
      <c r="Z2015" s="13"/>
      <c r="AA2015" s="13"/>
      <c r="AB2015" s="13"/>
      <c r="AC2015" s="13"/>
      <c r="AD2015" s="13"/>
      <c r="AE2015" s="13"/>
      <c r="AT2015" s="239" t="s">
        <v>151</v>
      </c>
      <c r="AU2015" s="239" t="s">
        <v>149</v>
      </c>
      <c r="AV2015" s="13" t="s">
        <v>81</v>
      </c>
      <c r="AW2015" s="13" t="s">
        <v>30</v>
      </c>
      <c r="AX2015" s="13" t="s">
        <v>73</v>
      </c>
      <c r="AY2015" s="239" t="s">
        <v>141</v>
      </c>
    </row>
    <row r="2016" s="13" customFormat="1">
      <c r="A2016" s="13"/>
      <c r="B2016" s="229"/>
      <c r="C2016" s="230"/>
      <c r="D2016" s="231" t="s">
        <v>151</v>
      </c>
      <c r="E2016" s="232" t="s">
        <v>1</v>
      </c>
      <c r="F2016" s="233" t="s">
        <v>214</v>
      </c>
      <c r="G2016" s="230"/>
      <c r="H2016" s="232" t="s">
        <v>1</v>
      </c>
      <c r="I2016" s="234"/>
      <c r="J2016" s="230"/>
      <c r="K2016" s="230"/>
      <c r="L2016" s="235"/>
      <c r="M2016" s="236"/>
      <c r="N2016" s="237"/>
      <c r="O2016" s="237"/>
      <c r="P2016" s="237"/>
      <c r="Q2016" s="237"/>
      <c r="R2016" s="237"/>
      <c r="S2016" s="237"/>
      <c r="T2016" s="238"/>
      <c r="U2016" s="13"/>
      <c r="V2016" s="13"/>
      <c r="W2016" s="13"/>
      <c r="X2016" s="13"/>
      <c r="Y2016" s="13"/>
      <c r="Z2016" s="13"/>
      <c r="AA2016" s="13"/>
      <c r="AB2016" s="13"/>
      <c r="AC2016" s="13"/>
      <c r="AD2016" s="13"/>
      <c r="AE2016" s="13"/>
      <c r="AT2016" s="239" t="s">
        <v>151</v>
      </c>
      <c r="AU2016" s="239" t="s">
        <v>149</v>
      </c>
      <c r="AV2016" s="13" t="s">
        <v>81</v>
      </c>
      <c r="AW2016" s="13" t="s">
        <v>30</v>
      </c>
      <c r="AX2016" s="13" t="s">
        <v>73</v>
      </c>
      <c r="AY2016" s="239" t="s">
        <v>141</v>
      </c>
    </row>
    <row r="2017" s="14" customFormat="1">
      <c r="A2017" s="14"/>
      <c r="B2017" s="240"/>
      <c r="C2017" s="241"/>
      <c r="D2017" s="231" t="s">
        <v>151</v>
      </c>
      <c r="E2017" s="242" t="s">
        <v>1</v>
      </c>
      <c r="F2017" s="243" t="s">
        <v>238</v>
      </c>
      <c r="G2017" s="241"/>
      <c r="H2017" s="244">
        <v>-15.784000000000001</v>
      </c>
      <c r="I2017" s="245"/>
      <c r="J2017" s="241"/>
      <c r="K2017" s="241"/>
      <c r="L2017" s="246"/>
      <c r="M2017" s="247"/>
      <c r="N2017" s="248"/>
      <c r="O2017" s="248"/>
      <c r="P2017" s="248"/>
      <c r="Q2017" s="248"/>
      <c r="R2017" s="248"/>
      <c r="S2017" s="248"/>
      <c r="T2017" s="249"/>
      <c r="U2017" s="14"/>
      <c r="V2017" s="14"/>
      <c r="W2017" s="14"/>
      <c r="X2017" s="14"/>
      <c r="Y2017" s="14"/>
      <c r="Z2017" s="14"/>
      <c r="AA2017" s="14"/>
      <c r="AB2017" s="14"/>
      <c r="AC2017" s="14"/>
      <c r="AD2017" s="14"/>
      <c r="AE2017" s="14"/>
      <c r="AT2017" s="250" t="s">
        <v>151</v>
      </c>
      <c r="AU2017" s="250" t="s">
        <v>149</v>
      </c>
      <c r="AV2017" s="14" t="s">
        <v>149</v>
      </c>
      <c r="AW2017" s="14" t="s">
        <v>30</v>
      </c>
      <c r="AX2017" s="14" t="s">
        <v>73</v>
      </c>
      <c r="AY2017" s="250" t="s">
        <v>141</v>
      </c>
    </row>
    <row r="2018" s="13" customFormat="1">
      <c r="A2018" s="13"/>
      <c r="B2018" s="229"/>
      <c r="C2018" s="230"/>
      <c r="D2018" s="231" t="s">
        <v>151</v>
      </c>
      <c r="E2018" s="232" t="s">
        <v>1</v>
      </c>
      <c r="F2018" s="233" t="s">
        <v>216</v>
      </c>
      <c r="G2018" s="230"/>
      <c r="H2018" s="232" t="s">
        <v>1</v>
      </c>
      <c r="I2018" s="234"/>
      <c r="J2018" s="230"/>
      <c r="K2018" s="230"/>
      <c r="L2018" s="235"/>
      <c r="M2018" s="236"/>
      <c r="N2018" s="237"/>
      <c r="O2018" s="237"/>
      <c r="P2018" s="237"/>
      <c r="Q2018" s="237"/>
      <c r="R2018" s="237"/>
      <c r="S2018" s="237"/>
      <c r="T2018" s="238"/>
      <c r="U2018" s="13"/>
      <c r="V2018" s="13"/>
      <c r="W2018" s="13"/>
      <c r="X2018" s="13"/>
      <c r="Y2018" s="13"/>
      <c r="Z2018" s="13"/>
      <c r="AA2018" s="13"/>
      <c r="AB2018" s="13"/>
      <c r="AC2018" s="13"/>
      <c r="AD2018" s="13"/>
      <c r="AE2018" s="13"/>
      <c r="AT2018" s="239" t="s">
        <v>151</v>
      </c>
      <c r="AU2018" s="239" t="s">
        <v>149</v>
      </c>
      <c r="AV2018" s="13" t="s">
        <v>81</v>
      </c>
      <c r="AW2018" s="13" t="s">
        <v>30</v>
      </c>
      <c r="AX2018" s="13" t="s">
        <v>73</v>
      </c>
      <c r="AY2018" s="239" t="s">
        <v>141</v>
      </c>
    </row>
    <row r="2019" s="14" customFormat="1">
      <c r="A2019" s="14"/>
      <c r="B2019" s="240"/>
      <c r="C2019" s="241"/>
      <c r="D2019" s="231" t="s">
        <v>151</v>
      </c>
      <c r="E2019" s="242" t="s">
        <v>1</v>
      </c>
      <c r="F2019" s="243" t="s">
        <v>239</v>
      </c>
      <c r="G2019" s="241"/>
      <c r="H2019" s="244">
        <v>-5.46</v>
      </c>
      <c r="I2019" s="245"/>
      <c r="J2019" s="241"/>
      <c r="K2019" s="241"/>
      <c r="L2019" s="246"/>
      <c r="M2019" s="247"/>
      <c r="N2019" s="248"/>
      <c r="O2019" s="248"/>
      <c r="P2019" s="248"/>
      <c r="Q2019" s="248"/>
      <c r="R2019" s="248"/>
      <c r="S2019" s="248"/>
      <c r="T2019" s="249"/>
      <c r="U2019" s="14"/>
      <c r="V2019" s="14"/>
      <c r="W2019" s="14"/>
      <c r="X2019" s="14"/>
      <c r="Y2019" s="14"/>
      <c r="Z2019" s="14"/>
      <c r="AA2019" s="14"/>
      <c r="AB2019" s="14"/>
      <c r="AC2019" s="14"/>
      <c r="AD2019" s="14"/>
      <c r="AE2019" s="14"/>
      <c r="AT2019" s="250" t="s">
        <v>151</v>
      </c>
      <c r="AU2019" s="250" t="s">
        <v>149</v>
      </c>
      <c r="AV2019" s="14" t="s">
        <v>149</v>
      </c>
      <c r="AW2019" s="14" t="s">
        <v>30</v>
      </c>
      <c r="AX2019" s="14" t="s">
        <v>73</v>
      </c>
      <c r="AY2019" s="250" t="s">
        <v>141</v>
      </c>
    </row>
    <row r="2020" s="15" customFormat="1">
      <c r="A2020" s="15"/>
      <c r="B2020" s="262"/>
      <c r="C2020" s="263"/>
      <c r="D2020" s="231" t="s">
        <v>151</v>
      </c>
      <c r="E2020" s="264" t="s">
        <v>1</v>
      </c>
      <c r="F2020" s="265" t="s">
        <v>173</v>
      </c>
      <c r="G2020" s="263"/>
      <c r="H2020" s="266">
        <v>255.148</v>
      </c>
      <c r="I2020" s="267"/>
      <c r="J2020" s="263"/>
      <c r="K2020" s="263"/>
      <c r="L2020" s="268"/>
      <c r="M2020" s="269"/>
      <c r="N2020" s="270"/>
      <c r="O2020" s="270"/>
      <c r="P2020" s="270"/>
      <c r="Q2020" s="270"/>
      <c r="R2020" s="270"/>
      <c r="S2020" s="270"/>
      <c r="T2020" s="271"/>
      <c r="U2020" s="15"/>
      <c r="V2020" s="15"/>
      <c r="W2020" s="15"/>
      <c r="X2020" s="15"/>
      <c r="Y2020" s="15"/>
      <c r="Z2020" s="15"/>
      <c r="AA2020" s="15"/>
      <c r="AB2020" s="15"/>
      <c r="AC2020" s="15"/>
      <c r="AD2020" s="15"/>
      <c r="AE2020" s="15"/>
      <c r="AT2020" s="272" t="s">
        <v>151</v>
      </c>
      <c r="AU2020" s="272" t="s">
        <v>149</v>
      </c>
      <c r="AV2020" s="15" t="s">
        <v>148</v>
      </c>
      <c r="AW2020" s="15" t="s">
        <v>30</v>
      </c>
      <c r="AX2020" s="15" t="s">
        <v>81</v>
      </c>
      <c r="AY2020" s="272" t="s">
        <v>141</v>
      </c>
    </row>
    <row r="2021" s="2" customFormat="1" ht="24.15" customHeight="1">
      <c r="A2021" s="38"/>
      <c r="B2021" s="39"/>
      <c r="C2021" s="215" t="s">
        <v>2154</v>
      </c>
      <c r="D2021" s="215" t="s">
        <v>144</v>
      </c>
      <c r="E2021" s="216" t="s">
        <v>2155</v>
      </c>
      <c r="F2021" s="217" t="s">
        <v>2156</v>
      </c>
      <c r="G2021" s="218" t="s">
        <v>168</v>
      </c>
      <c r="H2021" s="219">
        <v>31.117999999999999</v>
      </c>
      <c r="I2021" s="220"/>
      <c r="J2021" s="221">
        <f>ROUND(I2021*H2021,2)</f>
        <v>0</v>
      </c>
      <c r="K2021" s="222"/>
      <c r="L2021" s="44"/>
      <c r="M2021" s="223" t="s">
        <v>1</v>
      </c>
      <c r="N2021" s="224" t="s">
        <v>39</v>
      </c>
      <c r="O2021" s="91"/>
      <c r="P2021" s="225">
        <f>O2021*H2021</f>
        <v>0</v>
      </c>
      <c r="Q2021" s="225">
        <v>0</v>
      </c>
      <c r="R2021" s="225">
        <f>Q2021*H2021</f>
        <v>0</v>
      </c>
      <c r="S2021" s="225">
        <v>0</v>
      </c>
      <c r="T2021" s="226">
        <f>S2021*H2021</f>
        <v>0</v>
      </c>
      <c r="U2021" s="38"/>
      <c r="V2021" s="38"/>
      <c r="W2021" s="38"/>
      <c r="X2021" s="38"/>
      <c r="Y2021" s="38"/>
      <c r="Z2021" s="38"/>
      <c r="AA2021" s="38"/>
      <c r="AB2021" s="38"/>
      <c r="AC2021" s="38"/>
      <c r="AD2021" s="38"/>
      <c r="AE2021" s="38"/>
      <c r="AR2021" s="227" t="s">
        <v>265</v>
      </c>
      <c r="AT2021" s="227" t="s">
        <v>144</v>
      </c>
      <c r="AU2021" s="227" t="s">
        <v>149</v>
      </c>
      <c r="AY2021" s="17" t="s">
        <v>141</v>
      </c>
      <c r="BE2021" s="228">
        <f>IF(N2021="základní",J2021,0)</f>
        <v>0</v>
      </c>
      <c r="BF2021" s="228">
        <f>IF(N2021="snížená",J2021,0)</f>
        <v>0</v>
      </c>
      <c r="BG2021" s="228">
        <f>IF(N2021="zákl. přenesená",J2021,0)</f>
        <v>0</v>
      </c>
      <c r="BH2021" s="228">
        <f>IF(N2021="sníž. přenesená",J2021,0)</f>
        <v>0</v>
      </c>
      <c r="BI2021" s="228">
        <f>IF(N2021="nulová",J2021,0)</f>
        <v>0</v>
      </c>
      <c r="BJ2021" s="17" t="s">
        <v>149</v>
      </c>
      <c r="BK2021" s="228">
        <f>ROUND(I2021*H2021,2)</f>
        <v>0</v>
      </c>
      <c r="BL2021" s="17" t="s">
        <v>265</v>
      </c>
      <c r="BM2021" s="227" t="s">
        <v>2157</v>
      </c>
    </row>
    <row r="2022" s="13" customFormat="1">
      <c r="A2022" s="13"/>
      <c r="B2022" s="229"/>
      <c r="C2022" s="230"/>
      <c r="D2022" s="231" t="s">
        <v>151</v>
      </c>
      <c r="E2022" s="232" t="s">
        <v>1</v>
      </c>
      <c r="F2022" s="233" t="s">
        <v>2108</v>
      </c>
      <c r="G2022" s="230"/>
      <c r="H2022" s="232" t="s">
        <v>1</v>
      </c>
      <c r="I2022" s="234"/>
      <c r="J2022" s="230"/>
      <c r="K2022" s="230"/>
      <c r="L2022" s="235"/>
      <c r="M2022" s="236"/>
      <c r="N2022" s="237"/>
      <c r="O2022" s="237"/>
      <c r="P2022" s="237"/>
      <c r="Q2022" s="237"/>
      <c r="R2022" s="237"/>
      <c r="S2022" s="237"/>
      <c r="T2022" s="238"/>
      <c r="U2022" s="13"/>
      <c r="V2022" s="13"/>
      <c r="W2022" s="13"/>
      <c r="X2022" s="13"/>
      <c r="Y2022" s="13"/>
      <c r="Z2022" s="13"/>
      <c r="AA2022" s="13"/>
      <c r="AB2022" s="13"/>
      <c r="AC2022" s="13"/>
      <c r="AD2022" s="13"/>
      <c r="AE2022" s="13"/>
      <c r="AT2022" s="239" t="s">
        <v>151</v>
      </c>
      <c r="AU2022" s="239" t="s">
        <v>149</v>
      </c>
      <c r="AV2022" s="13" t="s">
        <v>81</v>
      </c>
      <c r="AW2022" s="13" t="s">
        <v>30</v>
      </c>
      <c r="AX2022" s="13" t="s">
        <v>73</v>
      </c>
      <c r="AY2022" s="239" t="s">
        <v>141</v>
      </c>
    </row>
    <row r="2023" s="13" customFormat="1">
      <c r="A2023" s="13"/>
      <c r="B2023" s="229"/>
      <c r="C2023" s="230"/>
      <c r="D2023" s="231" t="s">
        <v>151</v>
      </c>
      <c r="E2023" s="232" t="s">
        <v>1</v>
      </c>
      <c r="F2023" s="233" t="s">
        <v>225</v>
      </c>
      <c r="G2023" s="230"/>
      <c r="H2023" s="232" t="s">
        <v>1</v>
      </c>
      <c r="I2023" s="234"/>
      <c r="J2023" s="230"/>
      <c r="K2023" s="230"/>
      <c r="L2023" s="235"/>
      <c r="M2023" s="236"/>
      <c r="N2023" s="237"/>
      <c r="O2023" s="237"/>
      <c r="P2023" s="237"/>
      <c r="Q2023" s="237"/>
      <c r="R2023" s="237"/>
      <c r="S2023" s="237"/>
      <c r="T2023" s="238"/>
      <c r="U2023" s="13"/>
      <c r="V2023" s="13"/>
      <c r="W2023" s="13"/>
      <c r="X2023" s="13"/>
      <c r="Y2023" s="13"/>
      <c r="Z2023" s="13"/>
      <c r="AA2023" s="13"/>
      <c r="AB2023" s="13"/>
      <c r="AC2023" s="13"/>
      <c r="AD2023" s="13"/>
      <c r="AE2023" s="13"/>
      <c r="AT2023" s="239" t="s">
        <v>151</v>
      </c>
      <c r="AU2023" s="239" t="s">
        <v>149</v>
      </c>
      <c r="AV2023" s="13" t="s">
        <v>81</v>
      </c>
      <c r="AW2023" s="13" t="s">
        <v>30</v>
      </c>
      <c r="AX2023" s="13" t="s">
        <v>73</v>
      </c>
      <c r="AY2023" s="239" t="s">
        <v>141</v>
      </c>
    </row>
    <row r="2024" s="14" customFormat="1">
      <c r="A2024" s="14"/>
      <c r="B2024" s="240"/>
      <c r="C2024" s="241"/>
      <c r="D2024" s="231" t="s">
        <v>151</v>
      </c>
      <c r="E2024" s="242" t="s">
        <v>1</v>
      </c>
      <c r="F2024" s="243" t="s">
        <v>191</v>
      </c>
      <c r="G2024" s="241"/>
      <c r="H2024" s="244">
        <v>8.5990000000000002</v>
      </c>
      <c r="I2024" s="245"/>
      <c r="J2024" s="241"/>
      <c r="K2024" s="241"/>
      <c r="L2024" s="246"/>
      <c r="M2024" s="247"/>
      <c r="N2024" s="248"/>
      <c r="O2024" s="248"/>
      <c r="P2024" s="248"/>
      <c r="Q2024" s="248"/>
      <c r="R2024" s="248"/>
      <c r="S2024" s="248"/>
      <c r="T2024" s="249"/>
      <c r="U2024" s="14"/>
      <c r="V2024" s="14"/>
      <c r="W2024" s="14"/>
      <c r="X2024" s="14"/>
      <c r="Y2024" s="14"/>
      <c r="Z2024" s="14"/>
      <c r="AA2024" s="14"/>
      <c r="AB2024" s="14"/>
      <c r="AC2024" s="14"/>
      <c r="AD2024" s="14"/>
      <c r="AE2024" s="14"/>
      <c r="AT2024" s="250" t="s">
        <v>151</v>
      </c>
      <c r="AU2024" s="250" t="s">
        <v>149</v>
      </c>
      <c r="AV2024" s="14" t="s">
        <v>149</v>
      </c>
      <c r="AW2024" s="14" t="s">
        <v>30</v>
      </c>
      <c r="AX2024" s="14" t="s">
        <v>73</v>
      </c>
      <c r="AY2024" s="250" t="s">
        <v>141</v>
      </c>
    </row>
    <row r="2025" s="13" customFormat="1">
      <c r="A2025" s="13"/>
      <c r="B2025" s="229"/>
      <c r="C2025" s="230"/>
      <c r="D2025" s="231" t="s">
        <v>151</v>
      </c>
      <c r="E2025" s="232" t="s">
        <v>1</v>
      </c>
      <c r="F2025" s="233" t="s">
        <v>227</v>
      </c>
      <c r="G2025" s="230"/>
      <c r="H2025" s="232" t="s">
        <v>1</v>
      </c>
      <c r="I2025" s="234"/>
      <c r="J2025" s="230"/>
      <c r="K2025" s="230"/>
      <c r="L2025" s="235"/>
      <c r="M2025" s="236"/>
      <c r="N2025" s="237"/>
      <c r="O2025" s="237"/>
      <c r="P2025" s="237"/>
      <c r="Q2025" s="237"/>
      <c r="R2025" s="237"/>
      <c r="S2025" s="237"/>
      <c r="T2025" s="238"/>
      <c r="U2025" s="13"/>
      <c r="V2025" s="13"/>
      <c r="W2025" s="13"/>
      <c r="X2025" s="13"/>
      <c r="Y2025" s="13"/>
      <c r="Z2025" s="13"/>
      <c r="AA2025" s="13"/>
      <c r="AB2025" s="13"/>
      <c r="AC2025" s="13"/>
      <c r="AD2025" s="13"/>
      <c r="AE2025" s="13"/>
      <c r="AT2025" s="239" t="s">
        <v>151</v>
      </c>
      <c r="AU2025" s="239" t="s">
        <v>149</v>
      </c>
      <c r="AV2025" s="13" t="s">
        <v>81</v>
      </c>
      <c r="AW2025" s="13" t="s">
        <v>30</v>
      </c>
      <c r="AX2025" s="13" t="s">
        <v>73</v>
      </c>
      <c r="AY2025" s="239" t="s">
        <v>141</v>
      </c>
    </row>
    <row r="2026" s="14" customFormat="1">
      <c r="A2026" s="14"/>
      <c r="B2026" s="240"/>
      <c r="C2026" s="241"/>
      <c r="D2026" s="231" t="s">
        <v>151</v>
      </c>
      <c r="E2026" s="242" t="s">
        <v>1</v>
      </c>
      <c r="F2026" s="243" t="s">
        <v>193</v>
      </c>
      <c r="G2026" s="241"/>
      <c r="H2026" s="244">
        <v>1.1220000000000001</v>
      </c>
      <c r="I2026" s="245"/>
      <c r="J2026" s="241"/>
      <c r="K2026" s="241"/>
      <c r="L2026" s="246"/>
      <c r="M2026" s="247"/>
      <c r="N2026" s="248"/>
      <c r="O2026" s="248"/>
      <c r="P2026" s="248"/>
      <c r="Q2026" s="248"/>
      <c r="R2026" s="248"/>
      <c r="S2026" s="248"/>
      <c r="T2026" s="249"/>
      <c r="U2026" s="14"/>
      <c r="V2026" s="14"/>
      <c r="W2026" s="14"/>
      <c r="X2026" s="14"/>
      <c r="Y2026" s="14"/>
      <c r="Z2026" s="14"/>
      <c r="AA2026" s="14"/>
      <c r="AB2026" s="14"/>
      <c r="AC2026" s="14"/>
      <c r="AD2026" s="14"/>
      <c r="AE2026" s="14"/>
      <c r="AT2026" s="250" t="s">
        <v>151</v>
      </c>
      <c r="AU2026" s="250" t="s">
        <v>149</v>
      </c>
      <c r="AV2026" s="14" t="s">
        <v>149</v>
      </c>
      <c r="AW2026" s="14" t="s">
        <v>30</v>
      </c>
      <c r="AX2026" s="14" t="s">
        <v>73</v>
      </c>
      <c r="AY2026" s="250" t="s">
        <v>141</v>
      </c>
    </row>
    <row r="2027" s="13" customFormat="1">
      <c r="A2027" s="13"/>
      <c r="B2027" s="229"/>
      <c r="C2027" s="230"/>
      <c r="D2027" s="231" t="s">
        <v>151</v>
      </c>
      <c r="E2027" s="232" t="s">
        <v>1</v>
      </c>
      <c r="F2027" s="233" t="s">
        <v>229</v>
      </c>
      <c r="G2027" s="230"/>
      <c r="H2027" s="232" t="s">
        <v>1</v>
      </c>
      <c r="I2027" s="234"/>
      <c r="J2027" s="230"/>
      <c r="K2027" s="230"/>
      <c r="L2027" s="235"/>
      <c r="M2027" s="236"/>
      <c r="N2027" s="237"/>
      <c r="O2027" s="237"/>
      <c r="P2027" s="237"/>
      <c r="Q2027" s="237"/>
      <c r="R2027" s="237"/>
      <c r="S2027" s="237"/>
      <c r="T2027" s="238"/>
      <c r="U2027" s="13"/>
      <c r="V2027" s="13"/>
      <c r="W2027" s="13"/>
      <c r="X2027" s="13"/>
      <c r="Y2027" s="13"/>
      <c r="Z2027" s="13"/>
      <c r="AA2027" s="13"/>
      <c r="AB2027" s="13"/>
      <c r="AC2027" s="13"/>
      <c r="AD2027" s="13"/>
      <c r="AE2027" s="13"/>
      <c r="AT2027" s="239" t="s">
        <v>151</v>
      </c>
      <c r="AU2027" s="239" t="s">
        <v>149</v>
      </c>
      <c r="AV2027" s="13" t="s">
        <v>81</v>
      </c>
      <c r="AW2027" s="13" t="s">
        <v>30</v>
      </c>
      <c r="AX2027" s="13" t="s">
        <v>73</v>
      </c>
      <c r="AY2027" s="239" t="s">
        <v>141</v>
      </c>
    </row>
    <row r="2028" s="14" customFormat="1">
      <c r="A2028" s="14"/>
      <c r="B2028" s="240"/>
      <c r="C2028" s="241"/>
      <c r="D2028" s="231" t="s">
        <v>151</v>
      </c>
      <c r="E2028" s="242" t="s">
        <v>1</v>
      </c>
      <c r="F2028" s="243" t="s">
        <v>2158</v>
      </c>
      <c r="G2028" s="241"/>
      <c r="H2028" s="244">
        <v>3.0230000000000001</v>
      </c>
      <c r="I2028" s="245"/>
      <c r="J2028" s="241"/>
      <c r="K2028" s="241"/>
      <c r="L2028" s="246"/>
      <c r="M2028" s="247"/>
      <c r="N2028" s="248"/>
      <c r="O2028" s="248"/>
      <c r="P2028" s="248"/>
      <c r="Q2028" s="248"/>
      <c r="R2028" s="248"/>
      <c r="S2028" s="248"/>
      <c r="T2028" s="249"/>
      <c r="U2028" s="14"/>
      <c r="V2028" s="14"/>
      <c r="W2028" s="14"/>
      <c r="X2028" s="14"/>
      <c r="Y2028" s="14"/>
      <c r="Z2028" s="14"/>
      <c r="AA2028" s="14"/>
      <c r="AB2028" s="14"/>
      <c r="AC2028" s="14"/>
      <c r="AD2028" s="14"/>
      <c r="AE2028" s="14"/>
      <c r="AT2028" s="250" t="s">
        <v>151</v>
      </c>
      <c r="AU2028" s="250" t="s">
        <v>149</v>
      </c>
      <c r="AV2028" s="14" t="s">
        <v>149</v>
      </c>
      <c r="AW2028" s="14" t="s">
        <v>30</v>
      </c>
      <c r="AX2028" s="14" t="s">
        <v>73</v>
      </c>
      <c r="AY2028" s="250" t="s">
        <v>141</v>
      </c>
    </row>
    <row r="2029" s="13" customFormat="1">
      <c r="A2029" s="13"/>
      <c r="B2029" s="229"/>
      <c r="C2029" s="230"/>
      <c r="D2029" s="231" t="s">
        <v>151</v>
      </c>
      <c r="E2029" s="232" t="s">
        <v>1</v>
      </c>
      <c r="F2029" s="233" t="s">
        <v>2109</v>
      </c>
      <c r="G2029" s="230"/>
      <c r="H2029" s="232" t="s">
        <v>1</v>
      </c>
      <c r="I2029" s="234"/>
      <c r="J2029" s="230"/>
      <c r="K2029" s="230"/>
      <c r="L2029" s="235"/>
      <c r="M2029" s="236"/>
      <c r="N2029" s="237"/>
      <c r="O2029" s="237"/>
      <c r="P2029" s="237"/>
      <c r="Q2029" s="237"/>
      <c r="R2029" s="237"/>
      <c r="S2029" s="237"/>
      <c r="T2029" s="238"/>
      <c r="U2029" s="13"/>
      <c r="V2029" s="13"/>
      <c r="W2029" s="13"/>
      <c r="X2029" s="13"/>
      <c r="Y2029" s="13"/>
      <c r="Z2029" s="13"/>
      <c r="AA2029" s="13"/>
      <c r="AB2029" s="13"/>
      <c r="AC2029" s="13"/>
      <c r="AD2029" s="13"/>
      <c r="AE2029" s="13"/>
      <c r="AT2029" s="239" t="s">
        <v>151</v>
      </c>
      <c r="AU2029" s="239" t="s">
        <v>149</v>
      </c>
      <c r="AV2029" s="13" t="s">
        <v>81</v>
      </c>
      <c r="AW2029" s="13" t="s">
        <v>30</v>
      </c>
      <c r="AX2029" s="13" t="s">
        <v>73</v>
      </c>
      <c r="AY2029" s="239" t="s">
        <v>141</v>
      </c>
    </row>
    <row r="2030" s="13" customFormat="1">
      <c r="A2030" s="13"/>
      <c r="B2030" s="229"/>
      <c r="C2030" s="230"/>
      <c r="D2030" s="231" t="s">
        <v>151</v>
      </c>
      <c r="E2030" s="232" t="s">
        <v>1</v>
      </c>
      <c r="F2030" s="233" t="s">
        <v>227</v>
      </c>
      <c r="G2030" s="230"/>
      <c r="H2030" s="232" t="s">
        <v>1</v>
      </c>
      <c r="I2030" s="234"/>
      <c r="J2030" s="230"/>
      <c r="K2030" s="230"/>
      <c r="L2030" s="235"/>
      <c r="M2030" s="236"/>
      <c r="N2030" s="237"/>
      <c r="O2030" s="237"/>
      <c r="P2030" s="237"/>
      <c r="Q2030" s="237"/>
      <c r="R2030" s="237"/>
      <c r="S2030" s="237"/>
      <c r="T2030" s="238"/>
      <c r="U2030" s="13"/>
      <c r="V2030" s="13"/>
      <c r="W2030" s="13"/>
      <c r="X2030" s="13"/>
      <c r="Y2030" s="13"/>
      <c r="Z2030" s="13"/>
      <c r="AA2030" s="13"/>
      <c r="AB2030" s="13"/>
      <c r="AC2030" s="13"/>
      <c r="AD2030" s="13"/>
      <c r="AE2030" s="13"/>
      <c r="AT2030" s="239" t="s">
        <v>151</v>
      </c>
      <c r="AU2030" s="239" t="s">
        <v>149</v>
      </c>
      <c r="AV2030" s="13" t="s">
        <v>81</v>
      </c>
      <c r="AW2030" s="13" t="s">
        <v>30</v>
      </c>
      <c r="AX2030" s="13" t="s">
        <v>73</v>
      </c>
      <c r="AY2030" s="239" t="s">
        <v>141</v>
      </c>
    </row>
    <row r="2031" s="14" customFormat="1">
      <c r="A2031" s="14"/>
      <c r="B2031" s="240"/>
      <c r="C2031" s="241"/>
      <c r="D2031" s="231" t="s">
        <v>151</v>
      </c>
      <c r="E2031" s="242" t="s">
        <v>1</v>
      </c>
      <c r="F2031" s="243" t="s">
        <v>2159</v>
      </c>
      <c r="G2031" s="241"/>
      <c r="H2031" s="244">
        <v>13.871</v>
      </c>
      <c r="I2031" s="245"/>
      <c r="J2031" s="241"/>
      <c r="K2031" s="241"/>
      <c r="L2031" s="246"/>
      <c r="M2031" s="247"/>
      <c r="N2031" s="248"/>
      <c r="O2031" s="248"/>
      <c r="P2031" s="248"/>
      <c r="Q2031" s="248"/>
      <c r="R2031" s="248"/>
      <c r="S2031" s="248"/>
      <c r="T2031" s="249"/>
      <c r="U2031" s="14"/>
      <c r="V2031" s="14"/>
      <c r="W2031" s="14"/>
      <c r="X2031" s="14"/>
      <c r="Y2031" s="14"/>
      <c r="Z2031" s="14"/>
      <c r="AA2031" s="14"/>
      <c r="AB2031" s="14"/>
      <c r="AC2031" s="14"/>
      <c r="AD2031" s="14"/>
      <c r="AE2031" s="14"/>
      <c r="AT2031" s="250" t="s">
        <v>151</v>
      </c>
      <c r="AU2031" s="250" t="s">
        <v>149</v>
      </c>
      <c r="AV2031" s="14" t="s">
        <v>149</v>
      </c>
      <c r="AW2031" s="14" t="s">
        <v>30</v>
      </c>
      <c r="AX2031" s="14" t="s">
        <v>73</v>
      </c>
      <c r="AY2031" s="250" t="s">
        <v>141</v>
      </c>
    </row>
    <row r="2032" s="13" customFormat="1">
      <c r="A2032" s="13"/>
      <c r="B2032" s="229"/>
      <c r="C2032" s="230"/>
      <c r="D2032" s="231" t="s">
        <v>151</v>
      </c>
      <c r="E2032" s="232" t="s">
        <v>1</v>
      </c>
      <c r="F2032" s="233" t="s">
        <v>229</v>
      </c>
      <c r="G2032" s="230"/>
      <c r="H2032" s="232" t="s">
        <v>1</v>
      </c>
      <c r="I2032" s="234"/>
      <c r="J2032" s="230"/>
      <c r="K2032" s="230"/>
      <c r="L2032" s="235"/>
      <c r="M2032" s="236"/>
      <c r="N2032" s="237"/>
      <c r="O2032" s="237"/>
      <c r="P2032" s="237"/>
      <c r="Q2032" s="237"/>
      <c r="R2032" s="237"/>
      <c r="S2032" s="237"/>
      <c r="T2032" s="238"/>
      <c r="U2032" s="13"/>
      <c r="V2032" s="13"/>
      <c r="W2032" s="13"/>
      <c r="X2032" s="13"/>
      <c r="Y2032" s="13"/>
      <c r="Z2032" s="13"/>
      <c r="AA2032" s="13"/>
      <c r="AB2032" s="13"/>
      <c r="AC2032" s="13"/>
      <c r="AD2032" s="13"/>
      <c r="AE2032" s="13"/>
      <c r="AT2032" s="239" t="s">
        <v>151</v>
      </c>
      <c r="AU2032" s="239" t="s">
        <v>149</v>
      </c>
      <c r="AV2032" s="13" t="s">
        <v>81</v>
      </c>
      <c r="AW2032" s="13" t="s">
        <v>30</v>
      </c>
      <c r="AX2032" s="13" t="s">
        <v>73</v>
      </c>
      <c r="AY2032" s="239" t="s">
        <v>141</v>
      </c>
    </row>
    <row r="2033" s="14" customFormat="1">
      <c r="A2033" s="14"/>
      <c r="B2033" s="240"/>
      <c r="C2033" s="241"/>
      <c r="D2033" s="231" t="s">
        <v>151</v>
      </c>
      <c r="E2033" s="242" t="s">
        <v>1</v>
      </c>
      <c r="F2033" s="243" t="s">
        <v>2160</v>
      </c>
      <c r="G2033" s="241"/>
      <c r="H2033" s="244">
        <v>22.882999999999999</v>
      </c>
      <c r="I2033" s="245"/>
      <c r="J2033" s="241"/>
      <c r="K2033" s="241"/>
      <c r="L2033" s="246"/>
      <c r="M2033" s="247"/>
      <c r="N2033" s="248"/>
      <c r="O2033" s="248"/>
      <c r="P2033" s="248"/>
      <c r="Q2033" s="248"/>
      <c r="R2033" s="248"/>
      <c r="S2033" s="248"/>
      <c r="T2033" s="249"/>
      <c r="U2033" s="14"/>
      <c r="V2033" s="14"/>
      <c r="W2033" s="14"/>
      <c r="X2033" s="14"/>
      <c r="Y2033" s="14"/>
      <c r="Z2033" s="14"/>
      <c r="AA2033" s="14"/>
      <c r="AB2033" s="14"/>
      <c r="AC2033" s="14"/>
      <c r="AD2033" s="14"/>
      <c r="AE2033" s="14"/>
      <c r="AT2033" s="250" t="s">
        <v>151</v>
      </c>
      <c r="AU2033" s="250" t="s">
        <v>149</v>
      </c>
      <c r="AV2033" s="14" t="s">
        <v>149</v>
      </c>
      <c r="AW2033" s="14" t="s">
        <v>30</v>
      </c>
      <c r="AX2033" s="14" t="s">
        <v>73</v>
      </c>
      <c r="AY2033" s="250" t="s">
        <v>141</v>
      </c>
    </row>
    <row r="2034" s="13" customFormat="1">
      <c r="A2034" s="13"/>
      <c r="B2034" s="229"/>
      <c r="C2034" s="230"/>
      <c r="D2034" s="231" t="s">
        <v>151</v>
      </c>
      <c r="E2034" s="232" t="s">
        <v>1</v>
      </c>
      <c r="F2034" s="233" t="s">
        <v>2161</v>
      </c>
      <c r="G2034" s="230"/>
      <c r="H2034" s="232" t="s">
        <v>1</v>
      </c>
      <c r="I2034" s="234"/>
      <c r="J2034" s="230"/>
      <c r="K2034" s="230"/>
      <c r="L2034" s="235"/>
      <c r="M2034" s="236"/>
      <c r="N2034" s="237"/>
      <c r="O2034" s="237"/>
      <c r="P2034" s="237"/>
      <c r="Q2034" s="237"/>
      <c r="R2034" s="237"/>
      <c r="S2034" s="237"/>
      <c r="T2034" s="238"/>
      <c r="U2034" s="13"/>
      <c r="V2034" s="13"/>
      <c r="W2034" s="13"/>
      <c r="X2034" s="13"/>
      <c r="Y2034" s="13"/>
      <c r="Z2034" s="13"/>
      <c r="AA2034" s="13"/>
      <c r="AB2034" s="13"/>
      <c r="AC2034" s="13"/>
      <c r="AD2034" s="13"/>
      <c r="AE2034" s="13"/>
      <c r="AT2034" s="239" t="s">
        <v>151</v>
      </c>
      <c r="AU2034" s="239" t="s">
        <v>149</v>
      </c>
      <c r="AV2034" s="13" t="s">
        <v>81</v>
      </c>
      <c r="AW2034" s="13" t="s">
        <v>30</v>
      </c>
      <c r="AX2034" s="13" t="s">
        <v>73</v>
      </c>
      <c r="AY2034" s="239" t="s">
        <v>141</v>
      </c>
    </row>
    <row r="2035" s="14" customFormat="1">
      <c r="A2035" s="14"/>
      <c r="B2035" s="240"/>
      <c r="C2035" s="241"/>
      <c r="D2035" s="231" t="s">
        <v>151</v>
      </c>
      <c r="E2035" s="242" t="s">
        <v>1</v>
      </c>
      <c r="F2035" s="243" t="s">
        <v>2162</v>
      </c>
      <c r="G2035" s="241"/>
      <c r="H2035" s="244">
        <v>-12.92</v>
      </c>
      <c r="I2035" s="245"/>
      <c r="J2035" s="241"/>
      <c r="K2035" s="241"/>
      <c r="L2035" s="246"/>
      <c r="M2035" s="247"/>
      <c r="N2035" s="248"/>
      <c r="O2035" s="248"/>
      <c r="P2035" s="248"/>
      <c r="Q2035" s="248"/>
      <c r="R2035" s="248"/>
      <c r="S2035" s="248"/>
      <c r="T2035" s="249"/>
      <c r="U2035" s="14"/>
      <c r="V2035" s="14"/>
      <c r="W2035" s="14"/>
      <c r="X2035" s="14"/>
      <c r="Y2035" s="14"/>
      <c r="Z2035" s="14"/>
      <c r="AA2035" s="14"/>
      <c r="AB2035" s="14"/>
      <c r="AC2035" s="14"/>
      <c r="AD2035" s="14"/>
      <c r="AE2035" s="14"/>
      <c r="AT2035" s="250" t="s">
        <v>151</v>
      </c>
      <c r="AU2035" s="250" t="s">
        <v>149</v>
      </c>
      <c r="AV2035" s="14" t="s">
        <v>149</v>
      </c>
      <c r="AW2035" s="14" t="s">
        <v>30</v>
      </c>
      <c r="AX2035" s="14" t="s">
        <v>73</v>
      </c>
      <c r="AY2035" s="250" t="s">
        <v>141</v>
      </c>
    </row>
    <row r="2036" s="13" customFormat="1">
      <c r="A2036" s="13"/>
      <c r="B2036" s="229"/>
      <c r="C2036" s="230"/>
      <c r="D2036" s="231" t="s">
        <v>151</v>
      </c>
      <c r="E2036" s="232" t="s">
        <v>1</v>
      </c>
      <c r="F2036" s="233" t="s">
        <v>2163</v>
      </c>
      <c r="G2036" s="230"/>
      <c r="H2036" s="232" t="s">
        <v>1</v>
      </c>
      <c r="I2036" s="234"/>
      <c r="J2036" s="230"/>
      <c r="K2036" s="230"/>
      <c r="L2036" s="235"/>
      <c r="M2036" s="236"/>
      <c r="N2036" s="237"/>
      <c r="O2036" s="237"/>
      <c r="P2036" s="237"/>
      <c r="Q2036" s="237"/>
      <c r="R2036" s="237"/>
      <c r="S2036" s="237"/>
      <c r="T2036" s="238"/>
      <c r="U2036" s="13"/>
      <c r="V2036" s="13"/>
      <c r="W2036" s="13"/>
      <c r="X2036" s="13"/>
      <c r="Y2036" s="13"/>
      <c r="Z2036" s="13"/>
      <c r="AA2036" s="13"/>
      <c r="AB2036" s="13"/>
      <c r="AC2036" s="13"/>
      <c r="AD2036" s="13"/>
      <c r="AE2036" s="13"/>
      <c r="AT2036" s="239" t="s">
        <v>151</v>
      </c>
      <c r="AU2036" s="239" t="s">
        <v>149</v>
      </c>
      <c r="AV2036" s="13" t="s">
        <v>81</v>
      </c>
      <c r="AW2036" s="13" t="s">
        <v>30</v>
      </c>
      <c r="AX2036" s="13" t="s">
        <v>73</v>
      </c>
      <c r="AY2036" s="239" t="s">
        <v>141</v>
      </c>
    </row>
    <row r="2037" s="14" customFormat="1">
      <c r="A2037" s="14"/>
      <c r="B2037" s="240"/>
      <c r="C2037" s="241"/>
      <c r="D2037" s="231" t="s">
        <v>151</v>
      </c>
      <c r="E2037" s="242" t="s">
        <v>1</v>
      </c>
      <c r="F2037" s="243" t="s">
        <v>2164</v>
      </c>
      <c r="G2037" s="241"/>
      <c r="H2037" s="244">
        <v>-5.46</v>
      </c>
      <c r="I2037" s="245"/>
      <c r="J2037" s="241"/>
      <c r="K2037" s="241"/>
      <c r="L2037" s="246"/>
      <c r="M2037" s="247"/>
      <c r="N2037" s="248"/>
      <c r="O2037" s="248"/>
      <c r="P2037" s="248"/>
      <c r="Q2037" s="248"/>
      <c r="R2037" s="248"/>
      <c r="S2037" s="248"/>
      <c r="T2037" s="249"/>
      <c r="U2037" s="14"/>
      <c r="V2037" s="14"/>
      <c r="W2037" s="14"/>
      <c r="X2037" s="14"/>
      <c r="Y2037" s="14"/>
      <c r="Z2037" s="14"/>
      <c r="AA2037" s="14"/>
      <c r="AB2037" s="14"/>
      <c r="AC2037" s="14"/>
      <c r="AD2037" s="14"/>
      <c r="AE2037" s="14"/>
      <c r="AT2037" s="250" t="s">
        <v>151</v>
      </c>
      <c r="AU2037" s="250" t="s">
        <v>149</v>
      </c>
      <c r="AV2037" s="14" t="s">
        <v>149</v>
      </c>
      <c r="AW2037" s="14" t="s">
        <v>30</v>
      </c>
      <c r="AX2037" s="14" t="s">
        <v>73</v>
      </c>
      <c r="AY2037" s="250" t="s">
        <v>141</v>
      </c>
    </row>
    <row r="2038" s="15" customFormat="1">
      <c r="A2038" s="15"/>
      <c r="B2038" s="262"/>
      <c r="C2038" s="263"/>
      <c r="D2038" s="231" t="s">
        <v>151</v>
      </c>
      <c r="E2038" s="264" t="s">
        <v>1</v>
      </c>
      <c r="F2038" s="265" t="s">
        <v>173</v>
      </c>
      <c r="G2038" s="263"/>
      <c r="H2038" s="266">
        <v>31.117999999999999</v>
      </c>
      <c r="I2038" s="267"/>
      <c r="J2038" s="263"/>
      <c r="K2038" s="263"/>
      <c r="L2038" s="268"/>
      <c r="M2038" s="269"/>
      <c r="N2038" s="270"/>
      <c r="O2038" s="270"/>
      <c r="P2038" s="270"/>
      <c r="Q2038" s="270"/>
      <c r="R2038" s="270"/>
      <c r="S2038" s="270"/>
      <c r="T2038" s="271"/>
      <c r="U2038" s="15"/>
      <c r="V2038" s="15"/>
      <c r="W2038" s="15"/>
      <c r="X2038" s="15"/>
      <c r="Y2038" s="15"/>
      <c r="Z2038" s="15"/>
      <c r="AA2038" s="15"/>
      <c r="AB2038" s="15"/>
      <c r="AC2038" s="15"/>
      <c r="AD2038" s="15"/>
      <c r="AE2038" s="15"/>
      <c r="AT2038" s="272" t="s">
        <v>151</v>
      </c>
      <c r="AU2038" s="272" t="s">
        <v>149</v>
      </c>
      <c r="AV2038" s="15" t="s">
        <v>148</v>
      </c>
      <c r="AW2038" s="15" t="s">
        <v>30</v>
      </c>
      <c r="AX2038" s="15" t="s">
        <v>81</v>
      </c>
      <c r="AY2038" s="272" t="s">
        <v>141</v>
      </c>
    </row>
    <row r="2039" s="12" customFormat="1" ht="22.8" customHeight="1">
      <c r="A2039" s="12"/>
      <c r="B2039" s="199"/>
      <c r="C2039" s="200"/>
      <c r="D2039" s="201" t="s">
        <v>72</v>
      </c>
      <c r="E2039" s="213" t="s">
        <v>2165</v>
      </c>
      <c r="F2039" s="213" t="s">
        <v>2166</v>
      </c>
      <c r="G2039" s="200"/>
      <c r="H2039" s="200"/>
      <c r="I2039" s="203"/>
      <c r="J2039" s="214">
        <f>BK2039</f>
        <v>0</v>
      </c>
      <c r="K2039" s="200"/>
      <c r="L2039" s="205"/>
      <c r="M2039" s="206"/>
      <c r="N2039" s="207"/>
      <c r="O2039" s="207"/>
      <c r="P2039" s="208">
        <f>SUM(P2040:P2052)</f>
        <v>0</v>
      </c>
      <c r="Q2039" s="207"/>
      <c r="R2039" s="208">
        <f>SUM(R2040:R2052)</f>
        <v>0.013753199999999998</v>
      </c>
      <c r="S2039" s="207"/>
      <c r="T2039" s="209">
        <f>SUM(T2040:T2052)</f>
        <v>0</v>
      </c>
      <c r="U2039" s="12"/>
      <c r="V2039" s="12"/>
      <c r="W2039" s="12"/>
      <c r="X2039" s="12"/>
      <c r="Y2039" s="12"/>
      <c r="Z2039" s="12"/>
      <c r="AA2039" s="12"/>
      <c r="AB2039" s="12"/>
      <c r="AC2039" s="12"/>
      <c r="AD2039" s="12"/>
      <c r="AE2039" s="12"/>
      <c r="AR2039" s="210" t="s">
        <v>149</v>
      </c>
      <c r="AT2039" s="211" t="s">
        <v>72</v>
      </c>
      <c r="AU2039" s="211" t="s">
        <v>81</v>
      </c>
      <c r="AY2039" s="210" t="s">
        <v>141</v>
      </c>
      <c r="BK2039" s="212">
        <f>SUM(BK2040:BK2052)</f>
        <v>0</v>
      </c>
    </row>
    <row r="2040" s="2" customFormat="1" ht="33" customHeight="1">
      <c r="A2040" s="38"/>
      <c r="B2040" s="39"/>
      <c r="C2040" s="215" t="s">
        <v>2167</v>
      </c>
      <c r="D2040" s="215" t="s">
        <v>144</v>
      </c>
      <c r="E2040" s="216" t="s">
        <v>2168</v>
      </c>
      <c r="F2040" s="217" t="s">
        <v>2169</v>
      </c>
      <c r="G2040" s="218" t="s">
        <v>162</v>
      </c>
      <c r="H2040" s="219">
        <v>10.914999999999999</v>
      </c>
      <c r="I2040" s="220"/>
      <c r="J2040" s="221">
        <f>ROUND(I2040*H2040,2)</f>
        <v>0</v>
      </c>
      <c r="K2040" s="222"/>
      <c r="L2040" s="44"/>
      <c r="M2040" s="223" t="s">
        <v>1</v>
      </c>
      <c r="N2040" s="224" t="s">
        <v>39</v>
      </c>
      <c r="O2040" s="91"/>
      <c r="P2040" s="225">
        <f>O2040*H2040</f>
        <v>0</v>
      </c>
      <c r="Q2040" s="225">
        <v>0</v>
      </c>
      <c r="R2040" s="225">
        <f>Q2040*H2040</f>
        <v>0</v>
      </c>
      <c r="S2040" s="225">
        <v>0</v>
      </c>
      <c r="T2040" s="226">
        <f>S2040*H2040</f>
        <v>0</v>
      </c>
      <c r="U2040" s="38"/>
      <c r="V2040" s="38"/>
      <c r="W2040" s="38"/>
      <c r="X2040" s="38"/>
      <c r="Y2040" s="38"/>
      <c r="Z2040" s="38"/>
      <c r="AA2040" s="38"/>
      <c r="AB2040" s="38"/>
      <c r="AC2040" s="38"/>
      <c r="AD2040" s="38"/>
      <c r="AE2040" s="38"/>
      <c r="AR2040" s="227" t="s">
        <v>265</v>
      </c>
      <c r="AT2040" s="227" t="s">
        <v>144</v>
      </c>
      <c r="AU2040" s="227" t="s">
        <v>149</v>
      </c>
      <c r="AY2040" s="17" t="s">
        <v>141</v>
      </c>
      <c r="BE2040" s="228">
        <f>IF(N2040="základní",J2040,0)</f>
        <v>0</v>
      </c>
      <c r="BF2040" s="228">
        <f>IF(N2040="snížená",J2040,0)</f>
        <v>0</v>
      </c>
      <c r="BG2040" s="228">
        <f>IF(N2040="zákl. přenesená",J2040,0)</f>
        <v>0</v>
      </c>
      <c r="BH2040" s="228">
        <f>IF(N2040="sníž. přenesená",J2040,0)</f>
        <v>0</v>
      </c>
      <c r="BI2040" s="228">
        <f>IF(N2040="nulová",J2040,0)</f>
        <v>0</v>
      </c>
      <c r="BJ2040" s="17" t="s">
        <v>149</v>
      </c>
      <c r="BK2040" s="228">
        <f>ROUND(I2040*H2040,2)</f>
        <v>0</v>
      </c>
      <c r="BL2040" s="17" t="s">
        <v>265</v>
      </c>
      <c r="BM2040" s="227" t="s">
        <v>2170</v>
      </c>
    </row>
    <row r="2041" s="13" customFormat="1">
      <c r="A2041" s="13"/>
      <c r="B2041" s="229"/>
      <c r="C2041" s="230"/>
      <c r="D2041" s="231" t="s">
        <v>151</v>
      </c>
      <c r="E2041" s="232" t="s">
        <v>1</v>
      </c>
      <c r="F2041" s="233" t="s">
        <v>231</v>
      </c>
      <c r="G2041" s="230"/>
      <c r="H2041" s="232" t="s">
        <v>1</v>
      </c>
      <c r="I2041" s="234"/>
      <c r="J2041" s="230"/>
      <c r="K2041" s="230"/>
      <c r="L2041" s="235"/>
      <c r="M2041" s="236"/>
      <c r="N2041" s="237"/>
      <c r="O2041" s="237"/>
      <c r="P2041" s="237"/>
      <c r="Q2041" s="237"/>
      <c r="R2041" s="237"/>
      <c r="S2041" s="237"/>
      <c r="T2041" s="238"/>
      <c r="U2041" s="13"/>
      <c r="V2041" s="13"/>
      <c r="W2041" s="13"/>
      <c r="X2041" s="13"/>
      <c r="Y2041" s="13"/>
      <c r="Z2041" s="13"/>
      <c r="AA2041" s="13"/>
      <c r="AB2041" s="13"/>
      <c r="AC2041" s="13"/>
      <c r="AD2041" s="13"/>
      <c r="AE2041" s="13"/>
      <c r="AT2041" s="239" t="s">
        <v>151</v>
      </c>
      <c r="AU2041" s="239" t="s">
        <v>149</v>
      </c>
      <c r="AV2041" s="13" t="s">
        <v>81</v>
      </c>
      <c r="AW2041" s="13" t="s">
        <v>30</v>
      </c>
      <c r="AX2041" s="13" t="s">
        <v>73</v>
      </c>
      <c r="AY2041" s="239" t="s">
        <v>141</v>
      </c>
    </row>
    <row r="2042" s="14" customFormat="1">
      <c r="A2042" s="14"/>
      <c r="B2042" s="240"/>
      <c r="C2042" s="241"/>
      <c r="D2042" s="231" t="s">
        <v>151</v>
      </c>
      <c r="E2042" s="242" t="s">
        <v>1</v>
      </c>
      <c r="F2042" s="243" t="s">
        <v>2171</v>
      </c>
      <c r="G2042" s="241"/>
      <c r="H2042" s="244">
        <v>4.7169999999999996</v>
      </c>
      <c r="I2042" s="245"/>
      <c r="J2042" s="241"/>
      <c r="K2042" s="241"/>
      <c r="L2042" s="246"/>
      <c r="M2042" s="247"/>
      <c r="N2042" s="248"/>
      <c r="O2042" s="248"/>
      <c r="P2042" s="248"/>
      <c r="Q2042" s="248"/>
      <c r="R2042" s="248"/>
      <c r="S2042" s="248"/>
      <c r="T2042" s="249"/>
      <c r="U2042" s="14"/>
      <c r="V2042" s="14"/>
      <c r="W2042" s="14"/>
      <c r="X2042" s="14"/>
      <c r="Y2042" s="14"/>
      <c r="Z2042" s="14"/>
      <c r="AA2042" s="14"/>
      <c r="AB2042" s="14"/>
      <c r="AC2042" s="14"/>
      <c r="AD2042" s="14"/>
      <c r="AE2042" s="14"/>
      <c r="AT2042" s="250" t="s">
        <v>151</v>
      </c>
      <c r="AU2042" s="250" t="s">
        <v>149</v>
      </c>
      <c r="AV2042" s="14" t="s">
        <v>149</v>
      </c>
      <c r="AW2042" s="14" t="s">
        <v>30</v>
      </c>
      <c r="AX2042" s="14" t="s">
        <v>73</v>
      </c>
      <c r="AY2042" s="250" t="s">
        <v>141</v>
      </c>
    </row>
    <row r="2043" s="13" customFormat="1">
      <c r="A2043" s="13"/>
      <c r="B2043" s="229"/>
      <c r="C2043" s="230"/>
      <c r="D2043" s="231" t="s">
        <v>151</v>
      </c>
      <c r="E2043" s="232" t="s">
        <v>1</v>
      </c>
      <c r="F2043" s="233" t="s">
        <v>233</v>
      </c>
      <c r="G2043" s="230"/>
      <c r="H2043" s="232" t="s">
        <v>1</v>
      </c>
      <c r="I2043" s="234"/>
      <c r="J2043" s="230"/>
      <c r="K2043" s="230"/>
      <c r="L2043" s="235"/>
      <c r="M2043" s="236"/>
      <c r="N2043" s="237"/>
      <c r="O2043" s="237"/>
      <c r="P2043" s="237"/>
      <c r="Q2043" s="237"/>
      <c r="R2043" s="237"/>
      <c r="S2043" s="237"/>
      <c r="T2043" s="238"/>
      <c r="U2043" s="13"/>
      <c r="V2043" s="13"/>
      <c r="W2043" s="13"/>
      <c r="X2043" s="13"/>
      <c r="Y2043" s="13"/>
      <c r="Z2043" s="13"/>
      <c r="AA2043" s="13"/>
      <c r="AB2043" s="13"/>
      <c r="AC2043" s="13"/>
      <c r="AD2043" s="13"/>
      <c r="AE2043" s="13"/>
      <c r="AT2043" s="239" t="s">
        <v>151</v>
      </c>
      <c r="AU2043" s="239" t="s">
        <v>149</v>
      </c>
      <c r="AV2043" s="13" t="s">
        <v>81</v>
      </c>
      <c r="AW2043" s="13" t="s">
        <v>30</v>
      </c>
      <c r="AX2043" s="13" t="s">
        <v>73</v>
      </c>
      <c r="AY2043" s="239" t="s">
        <v>141</v>
      </c>
    </row>
    <row r="2044" s="14" customFormat="1">
      <c r="A2044" s="14"/>
      <c r="B2044" s="240"/>
      <c r="C2044" s="241"/>
      <c r="D2044" s="231" t="s">
        <v>151</v>
      </c>
      <c r="E2044" s="242" t="s">
        <v>1</v>
      </c>
      <c r="F2044" s="243" t="s">
        <v>2172</v>
      </c>
      <c r="G2044" s="241"/>
      <c r="H2044" s="244">
        <v>3.0779999999999998</v>
      </c>
      <c r="I2044" s="245"/>
      <c r="J2044" s="241"/>
      <c r="K2044" s="241"/>
      <c r="L2044" s="246"/>
      <c r="M2044" s="247"/>
      <c r="N2044" s="248"/>
      <c r="O2044" s="248"/>
      <c r="P2044" s="248"/>
      <c r="Q2044" s="248"/>
      <c r="R2044" s="248"/>
      <c r="S2044" s="248"/>
      <c r="T2044" s="249"/>
      <c r="U2044" s="14"/>
      <c r="V2044" s="14"/>
      <c r="W2044" s="14"/>
      <c r="X2044" s="14"/>
      <c r="Y2044" s="14"/>
      <c r="Z2044" s="14"/>
      <c r="AA2044" s="14"/>
      <c r="AB2044" s="14"/>
      <c r="AC2044" s="14"/>
      <c r="AD2044" s="14"/>
      <c r="AE2044" s="14"/>
      <c r="AT2044" s="250" t="s">
        <v>151</v>
      </c>
      <c r="AU2044" s="250" t="s">
        <v>149</v>
      </c>
      <c r="AV2044" s="14" t="s">
        <v>149</v>
      </c>
      <c r="AW2044" s="14" t="s">
        <v>30</v>
      </c>
      <c r="AX2044" s="14" t="s">
        <v>73</v>
      </c>
      <c r="AY2044" s="250" t="s">
        <v>141</v>
      </c>
    </row>
    <row r="2045" s="13" customFormat="1">
      <c r="A2045" s="13"/>
      <c r="B2045" s="229"/>
      <c r="C2045" s="230"/>
      <c r="D2045" s="231" t="s">
        <v>151</v>
      </c>
      <c r="E2045" s="232" t="s">
        <v>1</v>
      </c>
      <c r="F2045" s="233" t="s">
        <v>235</v>
      </c>
      <c r="G2045" s="230"/>
      <c r="H2045" s="232" t="s">
        <v>1</v>
      </c>
      <c r="I2045" s="234"/>
      <c r="J2045" s="230"/>
      <c r="K2045" s="230"/>
      <c r="L2045" s="235"/>
      <c r="M2045" s="236"/>
      <c r="N2045" s="237"/>
      <c r="O2045" s="237"/>
      <c r="P2045" s="237"/>
      <c r="Q2045" s="237"/>
      <c r="R2045" s="237"/>
      <c r="S2045" s="237"/>
      <c r="T2045" s="238"/>
      <c r="U2045" s="13"/>
      <c r="V2045" s="13"/>
      <c r="W2045" s="13"/>
      <c r="X2045" s="13"/>
      <c r="Y2045" s="13"/>
      <c r="Z2045" s="13"/>
      <c r="AA2045" s="13"/>
      <c r="AB2045" s="13"/>
      <c r="AC2045" s="13"/>
      <c r="AD2045" s="13"/>
      <c r="AE2045" s="13"/>
      <c r="AT2045" s="239" t="s">
        <v>151</v>
      </c>
      <c r="AU2045" s="239" t="s">
        <v>149</v>
      </c>
      <c r="AV2045" s="13" t="s">
        <v>81</v>
      </c>
      <c r="AW2045" s="13" t="s">
        <v>30</v>
      </c>
      <c r="AX2045" s="13" t="s">
        <v>73</v>
      </c>
      <c r="AY2045" s="239" t="s">
        <v>141</v>
      </c>
    </row>
    <row r="2046" s="14" customFormat="1">
      <c r="A2046" s="14"/>
      <c r="B2046" s="240"/>
      <c r="C2046" s="241"/>
      <c r="D2046" s="231" t="s">
        <v>151</v>
      </c>
      <c r="E2046" s="242" t="s">
        <v>1</v>
      </c>
      <c r="F2046" s="243" t="s">
        <v>2173</v>
      </c>
      <c r="G2046" s="241"/>
      <c r="H2046" s="244">
        <v>3.1200000000000001</v>
      </c>
      <c r="I2046" s="245"/>
      <c r="J2046" s="241"/>
      <c r="K2046" s="241"/>
      <c r="L2046" s="246"/>
      <c r="M2046" s="247"/>
      <c r="N2046" s="248"/>
      <c r="O2046" s="248"/>
      <c r="P2046" s="248"/>
      <c r="Q2046" s="248"/>
      <c r="R2046" s="248"/>
      <c r="S2046" s="248"/>
      <c r="T2046" s="249"/>
      <c r="U2046" s="14"/>
      <c r="V2046" s="14"/>
      <c r="W2046" s="14"/>
      <c r="X2046" s="14"/>
      <c r="Y2046" s="14"/>
      <c r="Z2046" s="14"/>
      <c r="AA2046" s="14"/>
      <c r="AB2046" s="14"/>
      <c r="AC2046" s="14"/>
      <c r="AD2046" s="14"/>
      <c r="AE2046" s="14"/>
      <c r="AT2046" s="250" t="s">
        <v>151</v>
      </c>
      <c r="AU2046" s="250" t="s">
        <v>149</v>
      </c>
      <c r="AV2046" s="14" t="s">
        <v>149</v>
      </c>
      <c r="AW2046" s="14" t="s">
        <v>30</v>
      </c>
      <c r="AX2046" s="14" t="s">
        <v>73</v>
      </c>
      <c r="AY2046" s="250" t="s">
        <v>141</v>
      </c>
    </row>
    <row r="2047" s="15" customFormat="1">
      <c r="A2047" s="15"/>
      <c r="B2047" s="262"/>
      <c r="C2047" s="263"/>
      <c r="D2047" s="231" t="s">
        <v>151</v>
      </c>
      <c r="E2047" s="264" t="s">
        <v>1</v>
      </c>
      <c r="F2047" s="265" t="s">
        <v>173</v>
      </c>
      <c r="G2047" s="263"/>
      <c r="H2047" s="266">
        <v>10.914999999999999</v>
      </c>
      <c r="I2047" s="267"/>
      <c r="J2047" s="263"/>
      <c r="K2047" s="263"/>
      <c r="L2047" s="268"/>
      <c r="M2047" s="269"/>
      <c r="N2047" s="270"/>
      <c r="O2047" s="270"/>
      <c r="P2047" s="270"/>
      <c r="Q2047" s="270"/>
      <c r="R2047" s="270"/>
      <c r="S2047" s="270"/>
      <c r="T2047" s="271"/>
      <c r="U2047" s="15"/>
      <c r="V2047" s="15"/>
      <c r="W2047" s="15"/>
      <c r="X2047" s="15"/>
      <c r="Y2047" s="15"/>
      <c r="Z2047" s="15"/>
      <c r="AA2047" s="15"/>
      <c r="AB2047" s="15"/>
      <c r="AC2047" s="15"/>
      <c r="AD2047" s="15"/>
      <c r="AE2047" s="15"/>
      <c r="AT2047" s="272" t="s">
        <v>151</v>
      </c>
      <c r="AU2047" s="272" t="s">
        <v>149</v>
      </c>
      <c r="AV2047" s="15" t="s">
        <v>148</v>
      </c>
      <c r="AW2047" s="15" t="s">
        <v>30</v>
      </c>
      <c r="AX2047" s="15" t="s">
        <v>81</v>
      </c>
      <c r="AY2047" s="272" t="s">
        <v>141</v>
      </c>
    </row>
    <row r="2048" s="2" customFormat="1" ht="16.5" customHeight="1">
      <c r="A2048" s="38"/>
      <c r="B2048" s="39"/>
      <c r="C2048" s="251" t="s">
        <v>2174</v>
      </c>
      <c r="D2048" s="251" t="s">
        <v>154</v>
      </c>
      <c r="E2048" s="252" t="s">
        <v>2175</v>
      </c>
      <c r="F2048" s="253" t="s">
        <v>2176</v>
      </c>
      <c r="G2048" s="254" t="s">
        <v>168</v>
      </c>
      <c r="H2048" s="255">
        <v>11.461</v>
      </c>
      <c r="I2048" s="256"/>
      <c r="J2048" s="257">
        <f>ROUND(I2048*H2048,2)</f>
        <v>0</v>
      </c>
      <c r="K2048" s="258"/>
      <c r="L2048" s="259"/>
      <c r="M2048" s="260" t="s">
        <v>1</v>
      </c>
      <c r="N2048" s="261" t="s">
        <v>39</v>
      </c>
      <c r="O2048" s="91"/>
      <c r="P2048" s="225">
        <f>O2048*H2048</f>
        <v>0</v>
      </c>
      <c r="Q2048" s="225">
        <v>0.0011999999999999999</v>
      </c>
      <c r="R2048" s="225">
        <f>Q2048*H2048</f>
        <v>0.013753199999999998</v>
      </c>
      <c r="S2048" s="225">
        <v>0</v>
      </c>
      <c r="T2048" s="226">
        <f>S2048*H2048</f>
        <v>0</v>
      </c>
      <c r="U2048" s="38"/>
      <c r="V2048" s="38"/>
      <c r="W2048" s="38"/>
      <c r="X2048" s="38"/>
      <c r="Y2048" s="38"/>
      <c r="Z2048" s="38"/>
      <c r="AA2048" s="38"/>
      <c r="AB2048" s="38"/>
      <c r="AC2048" s="38"/>
      <c r="AD2048" s="38"/>
      <c r="AE2048" s="38"/>
      <c r="AR2048" s="227" t="s">
        <v>348</v>
      </c>
      <c r="AT2048" s="227" t="s">
        <v>154</v>
      </c>
      <c r="AU2048" s="227" t="s">
        <v>149</v>
      </c>
      <c r="AY2048" s="17" t="s">
        <v>141</v>
      </c>
      <c r="BE2048" s="228">
        <f>IF(N2048="základní",J2048,0)</f>
        <v>0</v>
      </c>
      <c r="BF2048" s="228">
        <f>IF(N2048="snížená",J2048,0)</f>
        <v>0</v>
      </c>
      <c r="BG2048" s="228">
        <f>IF(N2048="zákl. přenesená",J2048,0)</f>
        <v>0</v>
      </c>
      <c r="BH2048" s="228">
        <f>IF(N2048="sníž. přenesená",J2048,0)</f>
        <v>0</v>
      </c>
      <c r="BI2048" s="228">
        <f>IF(N2048="nulová",J2048,0)</f>
        <v>0</v>
      </c>
      <c r="BJ2048" s="17" t="s">
        <v>149</v>
      </c>
      <c r="BK2048" s="228">
        <f>ROUND(I2048*H2048,2)</f>
        <v>0</v>
      </c>
      <c r="BL2048" s="17" t="s">
        <v>265</v>
      </c>
      <c r="BM2048" s="227" t="s">
        <v>2177</v>
      </c>
    </row>
    <row r="2049" s="14" customFormat="1">
      <c r="A2049" s="14"/>
      <c r="B2049" s="240"/>
      <c r="C2049" s="241"/>
      <c r="D2049" s="231" t="s">
        <v>151</v>
      </c>
      <c r="E2049" s="241"/>
      <c r="F2049" s="243" t="s">
        <v>2178</v>
      </c>
      <c r="G2049" s="241"/>
      <c r="H2049" s="244">
        <v>11.461</v>
      </c>
      <c r="I2049" s="245"/>
      <c r="J2049" s="241"/>
      <c r="K2049" s="241"/>
      <c r="L2049" s="246"/>
      <c r="M2049" s="247"/>
      <c r="N2049" s="248"/>
      <c r="O2049" s="248"/>
      <c r="P2049" s="248"/>
      <c r="Q2049" s="248"/>
      <c r="R2049" s="248"/>
      <c r="S2049" s="248"/>
      <c r="T2049" s="249"/>
      <c r="U2049" s="14"/>
      <c r="V2049" s="14"/>
      <c r="W2049" s="14"/>
      <c r="X2049" s="14"/>
      <c r="Y2049" s="14"/>
      <c r="Z2049" s="14"/>
      <c r="AA2049" s="14"/>
      <c r="AB2049" s="14"/>
      <c r="AC2049" s="14"/>
      <c r="AD2049" s="14"/>
      <c r="AE2049" s="14"/>
      <c r="AT2049" s="250" t="s">
        <v>151</v>
      </c>
      <c r="AU2049" s="250" t="s">
        <v>149</v>
      </c>
      <c r="AV2049" s="14" t="s">
        <v>149</v>
      </c>
      <c r="AW2049" s="14" t="s">
        <v>4</v>
      </c>
      <c r="AX2049" s="14" t="s">
        <v>81</v>
      </c>
      <c r="AY2049" s="250" t="s">
        <v>141</v>
      </c>
    </row>
    <row r="2050" s="2" customFormat="1" ht="24.15" customHeight="1">
      <c r="A2050" s="38"/>
      <c r="B2050" s="39"/>
      <c r="C2050" s="215" t="s">
        <v>2179</v>
      </c>
      <c r="D2050" s="215" t="s">
        <v>144</v>
      </c>
      <c r="E2050" s="216" t="s">
        <v>2180</v>
      </c>
      <c r="F2050" s="217" t="s">
        <v>2181</v>
      </c>
      <c r="G2050" s="218" t="s">
        <v>147</v>
      </c>
      <c r="H2050" s="219">
        <v>0.014</v>
      </c>
      <c r="I2050" s="220"/>
      <c r="J2050" s="221">
        <f>ROUND(I2050*H2050,2)</f>
        <v>0</v>
      </c>
      <c r="K2050" s="222"/>
      <c r="L2050" s="44"/>
      <c r="M2050" s="223" t="s">
        <v>1</v>
      </c>
      <c r="N2050" s="224" t="s">
        <v>39</v>
      </c>
      <c r="O2050" s="91"/>
      <c r="P2050" s="225">
        <f>O2050*H2050</f>
        <v>0</v>
      </c>
      <c r="Q2050" s="225">
        <v>0</v>
      </c>
      <c r="R2050" s="225">
        <f>Q2050*H2050</f>
        <v>0</v>
      </c>
      <c r="S2050" s="225">
        <v>0</v>
      </c>
      <c r="T2050" s="226">
        <f>S2050*H2050</f>
        <v>0</v>
      </c>
      <c r="U2050" s="38"/>
      <c r="V2050" s="38"/>
      <c r="W2050" s="38"/>
      <c r="X2050" s="38"/>
      <c r="Y2050" s="38"/>
      <c r="Z2050" s="38"/>
      <c r="AA2050" s="38"/>
      <c r="AB2050" s="38"/>
      <c r="AC2050" s="38"/>
      <c r="AD2050" s="38"/>
      <c r="AE2050" s="38"/>
      <c r="AR2050" s="227" t="s">
        <v>265</v>
      </c>
      <c r="AT2050" s="227" t="s">
        <v>144</v>
      </c>
      <c r="AU2050" s="227" t="s">
        <v>149</v>
      </c>
      <c r="AY2050" s="17" t="s">
        <v>141</v>
      </c>
      <c r="BE2050" s="228">
        <f>IF(N2050="základní",J2050,0)</f>
        <v>0</v>
      </c>
      <c r="BF2050" s="228">
        <f>IF(N2050="snížená",J2050,0)</f>
        <v>0</v>
      </c>
      <c r="BG2050" s="228">
        <f>IF(N2050="zákl. přenesená",J2050,0)</f>
        <v>0</v>
      </c>
      <c r="BH2050" s="228">
        <f>IF(N2050="sníž. přenesená",J2050,0)</f>
        <v>0</v>
      </c>
      <c r="BI2050" s="228">
        <f>IF(N2050="nulová",J2050,0)</f>
        <v>0</v>
      </c>
      <c r="BJ2050" s="17" t="s">
        <v>149</v>
      </c>
      <c r="BK2050" s="228">
        <f>ROUND(I2050*H2050,2)</f>
        <v>0</v>
      </c>
      <c r="BL2050" s="17" t="s">
        <v>265</v>
      </c>
      <c r="BM2050" s="227" t="s">
        <v>2182</v>
      </c>
    </row>
    <row r="2051" s="2" customFormat="1" ht="37.8" customHeight="1">
      <c r="A2051" s="38"/>
      <c r="B2051" s="39"/>
      <c r="C2051" s="215" t="s">
        <v>2183</v>
      </c>
      <c r="D2051" s="215" t="s">
        <v>144</v>
      </c>
      <c r="E2051" s="216" t="s">
        <v>2184</v>
      </c>
      <c r="F2051" s="217" t="s">
        <v>2185</v>
      </c>
      <c r="G2051" s="218" t="s">
        <v>147</v>
      </c>
      <c r="H2051" s="219">
        <v>0.028000000000000001</v>
      </c>
      <c r="I2051" s="220"/>
      <c r="J2051" s="221">
        <f>ROUND(I2051*H2051,2)</f>
        <v>0</v>
      </c>
      <c r="K2051" s="222"/>
      <c r="L2051" s="44"/>
      <c r="M2051" s="223" t="s">
        <v>1</v>
      </c>
      <c r="N2051" s="224" t="s">
        <v>39</v>
      </c>
      <c r="O2051" s="91"/>
      <c r="P2051" s="225">
        <f>O2051*H2051</f>
        <v>0</v>
      </c>
      <c r="Q2051" s="225">
        <v>0</v>
      </c>
      <c r="R2051" s="225">
        <f>Q2051*H2051</f>
        <v>0</v>
      </c>
      <c r="S2051" s="225">
        <v>0</v>
      </c>
      <c r="T2051" s="226">
        <f>S2051*H2051</f>
        <v>0</v>
      </c>
      <c r="U2051" s="38"/>
      <c r="V2051" s="38"/>
      <c r="W2051" s="38"/>
      <c r="X2051" s="38"/>
      <c r="Y2051" s="38"/>
      <c r="Z2051" s="38"/>
      <c r="AA2051" s="38"/>
      <c r="AB2051" s="38"/>
      <c r="AC2051" s="38"/>
      <c r="AD2051" s="38"/>
      <c r="AE2051" s="38"/>
      <c r="AR2051" s="227" t="s">
        <v>265</v>
      </c>
      <c r="AT2051" s="227" t="s">
        <v>144</v>
      </c>
      <c r="AU2051" s="227" t="s">
        <v>149</v>
      </c>
      <c r="AY2051" s="17" t="s">
        <v>141</v>
      </c>
      <c r="BE2051" s="228">
        <f>IF(N2051="základní",J2051,0)</f>
        <v>0</v>
      </c>
      <c r="BF2051" s="228">
        <f>IF(N2051="snížená",J2051,0)</f>
        <v>0</v>
      </c>
      <c r="BG2051" s="228">
        <f>IF(N2051="zákl. přenesená",J2051,0)</f>
        <v>0</v>
      </c>
      <c r="BH2051" s="228">
        <f>IF(N2051="sníž. přenesená",J2051,0)</f>
        <v>0</v>
      </c>
      <c r="BI2051" s="228">
        <f>IF(N2051="nulová",J2051,0)</f>
        <v>0</v>
      </c>
      <c r="BJ2051" s="17" t="s">
        <v>149</v>
      </c>
      <c r="BK2051" s="228">
        <f>ROUND(I2051*H2051,2)</f>
        <v>0</v>
      </c>
      <c r="BL2051" s="17" t="s">
        <v>265</v>
      </c>
      <c r="BM2051" s="227" t="s">
        <v>2186</v>
      </c>
    </row>
    <row r="2052" s="14" customFormat="1">
      <c r="A2052" s="14"/>
      <c r="B2052" s="240"/>
      <c r="C2052" s="241"/>
      <c r="D2052" s="231" t="s">
        <v>151</v>
      </c>
      <c r="E2052" s="241"/>
      <c r="F2052" s="243" t="s">
        <v>2187</v>
      </c>
      <c r="G2052" s="241"/>
      <c r="H2052" s="244">
        <v>0.028000000000000001</v>
      </c>
      <c r="I2052" s="245"/>
      <c r="J2052" s="241"/>
      <c r="K2052" s="241"/>
      <c r="L2052" s="246"/>
      <c r="M2052" s="247"/>
      <c r="N2052" s="248"/>
      <c r="O2052" s="248"/>
      <c r="P2052" s="248"/>
      <c r="Q2052" s="248"/>
      <c r="R2052" s="248"/>
      <c r="S2052" s="248"/>
      <c r="T2052" s="249"/>
      <c r="U2052" s="14"/>
      <c r="V2052" s="14"/>
      <c r="W2052" s="14"/>
      <c r="X2052" s="14"/>
      <c r="Y2052" s="14"/>
      <c r="Z2052" s="14"/>
      <c r="AA2052" s="14"/>
      <c r="AB2052" s="14"/>
      <c r="AC2052" s="14"/>
      <c r="AD2052" s="14"/>
      <c r="AE2052" s="14"/>
      <c r="AT2052" s="250" t="s">
        <v>151</v>
      </c>
      <c r="AU2052" s="250" t="s">
        <v>149</v>
      </c>
      <c r="AV2052" s="14" t="s">
        <v>149</v>
      </c>
      <c r="AW2052" s="14" t="s">
        <v>4</v>
      </c>
      <c r="AX2052" s="14" t="s">
        <v>81</v>
      </c>
      <c r="AY2052" s="250" t="s">
        <v>141</v>
      </c>
    </row>
    <row r="2053" s="12" customFormat="1" ht="25.92" customHeight="1">
      <c r="A2053" s="12"/>
      <c r="B2053" s="199"/>
      <c r="C2053" s="200"/>
      <c r="D2053" s="201" t="s">
        <v>72</v>
      </c>
      <c r="E2053" s="202" t="s">
        <v>154</v>
      </c>
      <c r="F2053" s="202" t="s">
        <v>2188</v>
      </c>
      <c r="G2053" s="200"/>
      <c r="H2053" s="200"/>
      <c r="I2053" s="203"/>
      <c r="J2053" s="204">
        <f>BK2053</f>
        <v>0</v>
      </c>
      <c r="K2053" s="200"/>
      <c r="L2053" s="205"/>
      <c r="M2053" s="206"/>
      <c r="N2053" s="207"/>
      <c r="O2053" s="207"/>
      <c r="P2053" s="208">
        <v>0</v>
      </c>
      <c r="Q2053" s="207"/>
      <c r="R2053" s="208">
        <v>0</v>
      </c>
      <c r="S2053" s="207"/>
      <c r="T2053" s="209">
        <v>0</v>
      </c>
      <c r="U2053" s="12"/>
      <c r="V2053" s="12"/>
      <c r="W2053" s="12"/>
      <c r="X2053" s="12"/>
      <c r="Y2053" s="12"/>
      <c r="Z2053" s="12"/>
      <c r="AA2053" s="12"/>
      <c r="AB2053" s="12"/>
      <c r="AC2053" s="12"/>
      <c r="AD2053" s="12"/>
      <c r="AE2053" s="12"/>
      <c r="AR2053" s="210" t="s">
        <v>142</v>
      </c>
      <c r="AT2053" s="211" t="s">
        <v>72</v>
      </c>
      <c r="AU2053" s="211" t="s">
        <v>73</v>
      </c>
      <c r="AY2053" s="210" t="s">
        <v>141</v>
      </c>
      <c r="BK2053" s="212">
        <v>0</v>
      </c>
    </row>
    <row r="2054" s="12" customFormat="1" ht="25.92" customHeight="1">
      <c r="A2054" s="12"/>
      <c r="B2054" s="199"/>
      <c r="C2054" s="200"/>
      <c r="D2054" s="201" t="s">
        <v>72</v>
      </c>
      <c r="E2054" s="202" t="s">
        <v>2189</v>
      </c>
      <c r="F2054" s="202" t="s">
        <v>2190</v>
      </c>
      <c r="G2054" s="200"/>
      <c r="H2054" s="200"/>
      <c r="I2054" s="203"/>
      <c r="J2054" s="204">
        <f>BK2054</f>
        <v>0</v>
      </c>
      <c r="K2054" s="200"/>
      <c r="L2054" s="205"/>
      <c r="M2054" s="206"/>
      <c r="N2054" s="207"/>
      <c r="O2054" s="207"/>
      <c r="P2054" s="208">
        <f>P2055</f>
        <v>0</v>
      </c>
      <c r="Q2054" s="207"/>
      <c r="R2054" s="208">
        <f>R2055</f>
        <v>0</v>
      </c>
      <c r="S2054" s="207"/>
      <c r="T2054" s="209">
        <f>T2055</f>
        <v>0</v>
      </c>
      <c r="U2054" s="12"/>
      <c r="V2054" s="12"/>
      <c r="W2054" s="12"/>
      <c r="X2054" s="12"/>
      <c r="Y2054" s="12"/>
      <c r="Z2054" s="12"/>
      <c r="AA2054" s="12"/>
      <c r="AB2054" s="12"/>
      <c r="AC2054" s="12"/>
      <c r="AD2054" s="12"/>
      <c r="AE2054" s="12"/>
      <c r="AR2054" s="210" t="s">
        <v>148</v>
      </c>
      <c r="AT2054" s="211" t="s">
        <v>72</v>
      </c>
      <c r="AU2054" s="211" t="s">
        <v>73</v>
      </c>
      <c r="AY2054" s="210" t="s">
        <v>141</v>
      </c>
      <c r="BK2054" s="212">
        <f>BK2055</f>
        <v>0</v>
      </c>
    </row>
    <row r="2055" s="2" customFormat="1" ht="21.75" customHeight="1">
      <c r="A2055" s="38"/>
      <c r="B2055" s="39"/>
      <c r="C2055" s="215" t="s">
        <v>2191</v>
      </c>
      <c r="D2055" s="215" t="s">
        <v>144</v>
      </c>
      <c r="E2055" s="216" t="s">
        <v>2192</v>
      </c>
      <c r="F2055" s="217" t="s">
        <v>2193</v>
      </c>
      <c r="G2055" s="218" t="s">
        <v>2194</v>
      </c>
      <c r="H2055" s="219">
        <v>8</v>
      </c>
      <c r="I2055" s="220"/>
      <c r="J2055" s="221">
        <f>ROUND(I2055*H2055,2)</f>
        <v>0</v>
      </c>
      <c r="K2055" s="222"/>
      <c r="L2055" s="44"/>
      <c r="M2055" s="223" t="s">
        <v>1</v>
      </c>
      <c r="N2055" s="224" t="s">
        <v>39</v>
      </c>
      <c r="O2055" s="91"/>
      <c r="P2055" s="225">
        <f>O2055*H2055</f>
        <v>0</v>
      </c>
      <c r="Q2055" s="225">
        <v>0</v>
      </c>
      <c r="R2055" s="225">
        <f>Q2055*H2055</f>
        <v>0</v>
      </c>
      <c r="S2055" s="225">
        <v>0</v>
      </c>
      <c r="T2055" s="226">
        <f>S2055*H2055</f>
        <v>0</v>
      </c>
      <c r="U2055" s="38"/>
      <c r="V2055" s="38"/>
      <c r="W2055" s="38"/>
      <c r="X2055" s="38"/>
      <c r="Y2055" s="38"/>
      <c r="Z2055" s="38"/>
      <c r="AA2055" s="38"/>
      <c r="AB2055" s="38"/>
      <c r="AC2055" s="38"/>
      <c r="AD2055" s="38"/>
      <c r="AE2055" s="38"/>
      <c r="AR2055" s="227" t="s">
        <v>2195</v>
      </c>
      <c r="AT2055" s="227" t="s">
        <v>144</v>
      </c>
      <c r="AU2055" s="227" t="s">
        <v>81</v>
      </c>
      <c r="AY2055" s="17" t="s">
        <v>141</v>
      </c>
      <c r="BE2055" s="228">
        <f>IF(N2055="základní",J2055,0)</f>
        <v>0</v>
      </c>
      <c r="BF2055" s="228">
        <f>IF(N2055="snížená",J2055,0)</f>
        <v>0</v>
      </c>
      <c r="BG2055" s="228">
        <f>IF(N2055="zákl. přenesená",J2055,0)</f>
        <v>0</v>
      </c>
      <c r="BH2055" s="228">
        <f>IF(N2055="sníž. přenesená",J2055,0)</f>
        <v>0</v>
      </c>
      <c r="BI2055" s="228">
        <f>IF(N2055="nulová",J2055,0)</f>
        <v>0</v>
      </c>
      <c r="BJ2055" s="17" t="s">
        <v>149</v>
      </c>
      <c r="BK2055" s="228">
        <f>ROUND(I2055*H2055,2)</f>
        <v>0</v>
      </c>
      <c r="BL2055" s="17" t="s">
        <v>2195</v>
      </c>
      <c r="BM2055" s="227" t="s">
        <v>2196</v>
      </c>
    </row>
    <row r="2056" s="12" customFormat="1" ht="25.92" customHeight="1">
      <c r="A2056" s="12"/>
      <c r="B2056" s="199"/>
      <c r="C2056" s="200"/>
      <c r="D2056" s="201" t="s">
        <v>72</v>
      </c>
      <c r="E2056" s="202" t="s">
        <v>2197</v>
      </c>
      <c r="F2056" s="202" t="s">
        <v>2198</v>
      </c>
      <c r="G2056" s="200"/>
      <c r="H2056" s="200"/>
      <c r="I2056" s="203"/>
      <c r="J2056" s="204">
        <f>BK2056</f>
        <v>0</v>
      </c>
      <c r="K2056" s="200"/>
      <c r="L2056" s="205"/>
      <c r="M2056" s="206"/>
      <c r="N2056" s="207"/>
      <c r="O2056" s="207"/>
      <c r="P2056" s="208">
        <f>P2057+P2059</f>
        <v>0</v>
      </c>
      <c r="Q2056" s="207"/>
      <c r="R2056" s="208">
        <f>R2057+R2059</f>
        <v>0</v>
      </c>
      <c r="S2056" s="207"/>
      <c r="T2056" s="209">
        <f>T2057+T2059</f>
        <v>0</v>
      </c>
      <c r="U2056" s="12"/>
      <c r="V2056" s="12"/>
      <c r="W2056" s="12"/>
      <c r="X2056" s="12"/>
      <c r="Y2056" s="12"/>
      <c r="Z2056" s="12"/>
      <c r="AA2056" s="12"/>
      <c r="AB2056" s="12"/>
      <c r="AC2056" s="12"/>
      <c r="AD2056" s="12"/>
      <c r="AE2056" s="12"/>
      <c r="AR2056" s="210" t="s">
        <v>174</v>
      </c>
      <c r="AT2056" s="211" t="s">
        <v>72</v>
      </c>
      <c r="AU2056" s="211" t="s">
        <v>73</v>
      </c>
      <c r="AY2056" s="210" t="s">
        <v>141</v>
      </c>
      <c r="BK2056" s="212">
        <f>BK2057+BK2059</f>
        <v>0</v>
      </c>
    </row>
    <row r="2057" s="12" customFormat="1" ht="22.8" customHeight="1">
      <c r="A2057" s="12"/>
      <c r="B2057" s="199"/>
      <c r="C2057" s="200"/>
      <c r="D2057" s="201" t="s">
        <v>72</v>
      </c>
      <c r="E2057" s="213" t="s">
        <v>2199</v>
      </c>
      <c r="F2057" s="213" t="s">
        <v>2200</v>
      </c>
      <c r="G2057" s="200"/>
      <c r="H2057" s="200"/>
      <c r="I2057" s="203"/>
      <c r="J2057" s="214">
        <f>BK2057</f>
        <v>0</v>
      </c>
      <c r="K2057" s="200"/>
      <c r="L2057" s="205"/>
      <c r="M2057" s="206"/>
      <c r="N2057" s="207"/>
      <c r="O2057" s="207"/>
      <c r="P2057" s="208">
        <f>P2058</f>
        <v>0</v>
      </c>
      <c r="Q2057" s="207"/>
      <c r="R2057" s="208">
        <f>R2058</f>
        <v>0</v>
      </c>
      <c r="S2057" s="207"/>
      <c r="T2057" s="209">
        <f>T2058</f>
        <v>0</v>
      </c>
      <c r="U2057" s="12"/>
      <c r="V2057" s="12"/>
      <c r="W2057" s="12"/>
      <c r="X2057" s="12"/>
      <c r="Y2057" s="12"/>
      <c r="Z2057" s="12"/>
      <c r="AA2057" s="12"/>
      <c r="AB2057" s="12"/>
      <c r="AC2057" s="12"/>
      <c r="AD2057" s="12"/>
      <c r="AE2057" s="12"/>
      <c r="AR2057" s="210" t="s">
        <v>174</v>
      </c>
      <c r="AT2057" s="211" t="s">
        <v>72</v>
      </c>
      <c r="AU2057" s="211" t="s">
        <v>81</v>
      </c>
      <c r="AY2057" s="210" t="s">
        <v>141</v>
      </c>
      <c r="BK2057" s="212">
        <f>BK2058</f>
        <v>0</v>
      </c>
    </row>
    <row r="2058" s="2" customFormat="1" ht="16.5" customHeight="1">
      <c r="A2058" s="38"/>
      <c r="B2058" s="39"/>
      <c r="C2058" s="215" t="s">
        <v>2201</v>
      </c>
      <c r="D2058" s="215" t="s">
        <v>144</v>
      </c>
      <c r="E2058" s="216" t="s">
        <v>2202</v>
      </c>
      <c r="F2058" s="217" t="s">
        <v>2200</v>
      </c>
      <c r="G2058" s="218" t="s">
        <v>2203</v>
      </c>
      <c r="H2058" s="219">
        <v>45</v>
      </c>
      <c r="I2058" s="220"/>
      <c r="J2058" s="221">
        <f>ROUND(I2058*H2058,2)</f>
        <v>0</v>
      </c>
      <c r="K2058" s="222"/>
      <c r="L2058" s="44"/>
      <c r="M2058" s="223" t="s">
        <v>1</v>
      </c>
      <c r="N2058" s="224" t="s">
        <v>39</v>
      </c>
      <c r="O2058" s="91"/>
      <c r="P2058" s="225">
        <f>O2058*H2058</f>
        <v>0</v>
      </c>
      <c r="Q2058" s="225">
        <v>0</v>
      </c>
      <c r="R2058" s="225">
        <f>Q2058*H2058</f>
        <v>0</v>
      </c>
      <c r="S2058" s="225">
        <v>0</v>
      </c>
      <c r="T2058" s="226">
        <f>S2058*H2058</f>
        <v>0</v>
      </c>
      <c r="U2058" s="38"/>
      <c r="V2058" s="38"/>
      <c r="W2058" s="38"/>
      <c r="X2058" s="38"/>
      <c r="Y2058" s="38"/>
      <c r="Z2058" s="38"/>
      <c r="AA2058" s="38"/>
      <c r="AB2058" s="38"/>
      <c r="AC2058" s="38"/>
      <c r="AD2058" s="38"/>
      <c r="AE2058" s="38"/>
      <c r="AR2058" s="227" t="s">
        <v>2204</v>
      </c>
      <c r="AT2058" s="227" t="s">
        <v>144</v>
      </c>
      <c r="AU2058" s="227" t="s">
        <v>149</v>
      </c>
      <c r="AY2058" s="17" t="s">
        <v>141</v>
      </c>
      <c r="BE2058" s="228">
        <f>IF(N2058="základní",J2058,0)</f>
        <v>0</v>
      </c>
      <c r="BF2058" s="228">
        <f>IF(N2058="snížená",J2058,0)</f>
        <v>0</v>
      </c>
      <c r="BG2058" s="228">
        <f>IF(N2058="zákl. přenesená",J2058,0)</f>
        <v>0</v>
      </c>
      <c r="BH2058" s="228">
        <f>IF(N2058="sníž. přenesená",J2058,0)</f>
        <v>0</v>
      </c>
      <c r="BI2058" s="228">
        <f>IF(N2058="nulová",J2058,0)</f>
        <v>0</v>
      </c>
      <c r="BJ2058" s="17" t="s">
        <v>149</v>
      </c>
      <c r="BK2058" s="228">
        <f>ROUND(I2058*H2058,2)</f>
        <v>0</v>
      </c>
      <c r="BL2058" s="17" t="s">
        <v>2204</v>
      </c>
      <c r="BM2058" s="227" t="s">
        <v>2205</v>
      </c>
    </row>
    <row r="2059" s="12" customFormat="1" ht="22.8" customHeight="1">
      <c r="A2059" s="12"/>
      <c r="B2059" s="199"/>
      <c r="C2059" s="200"/>
      <c r="D2059" s="201" t="s">
        <v>72</v>
      </c>
      <c r="E2059" s="213" t="s">
        <v>2206</v>
      </c>
      <c r="F2059" s="213" t="s">
        <v>2207</v>
      </c>
      <c r="G2059" s="200"/>
      <c r="H2059" s="200"/>
      <c r="I2059" s="203"/>
      <c r="J2059" s="214">
        <f>BK2059</f>
        <v>0</v>
      </c>
      <c r="K2059" s="200"/>
      <c r="L2059" s="205"/>
      <c r="M2059" s="206"/>
      <c r="N2059" s="207"/>
      <c r="O2059" s="207"/>
      <c r="P2059" s="208">
        <f>P2060</f>
        <v>0</v>
      </c>
      <c r="Q2059" s="207"/>
      <c r="R2059" s="208">
        <f>R2060</f>
        <v>0</v>
      </c>
      <c r="S2059" s="207"/>
      <c r="T2059" s="209">
        <f>T2060</f>
        <v>0</v>
      </c>
      <c r="U2059" s="12"/>
      <c r="V2059" s="12"/>
      <c r="W2059" s="12"/>
      <c r="X2059" s="12"/>
      <c r="Y2059" s="12"/>
      <c r="Z2059" s="12"/>
      <c r="AA2059" s="12"/>
      <c r="AB2059" s="12"/>
      <c r="AC2059" s="12"/>
      <c r="AD2059" s="12"/>
      <c r="AE2059" s="12"/>
      <c r="AR2059" s="210" t="s">
        <v>174</v>
      </c>
      <c r="AT2059" s="211" t="s">
        <v>72</v>
      </c>
      <c r="AU2059" s="211" t="s">
        <v>81</v>
      </c>
      <c r="AY2059" s="210" t="s">
        <v>141</v>
      </c>
      <c r="BK2059" s="212">
        <f>BK2060</f>
        <v>0</v>
      </c>
    </row>
    <row r="2060" s="2" customFormat="1" ht="16.5" customHeight="1">
      <c r="A2060" s="38"/>
      <c r="B2060" s="39"/>
      <c r="C2060" s="215" t="s">
        <v>2208</v>
      </c>
      <c r="D2060" s="215" t="s">
        <v>144</v>
      </c>
      <c r="E2060" s="216" t="s">
        <v>2209</v>
      </c>
      <c r="F2060" s="217" t="s">
        <v>2207</v>
      </c>
      <c r="G2060" s="218" t="s">
        <v>2203</v>
      </c>
      <c r="H2060" s="219">
        <v>45</v>
      </c>
      <c r="I2060" s="220"/>
      <c r="J2060" s="221">
        <f>ROUND(I2060*H2060,2)</f>
        <v>0</v>
      </c>
      <c r="K2060" s="222"/>
      <c r="L2060" s="44"/>
      <c r="M2060" s="273" t="s">
        <v>1</v>
      </c>
      <c r="N2060" s="274" t="s">
        <v>39</v>
      </c>
      <c r="O2060" s="275"/>
      <c r="P2060" s="276">
        <f>O2060*H2060</f>
        <v>0</v>
      </c>
      <c r="Q2060" s="276">
        <v>0</v>
      </c>
      <c r="R2060" s="276">
        <f>Q2060*H2060</f>
        <v>0</v>
      </c>
      <c r="S2060" s="276">
        <v>0</v>
      </c>
      <c r="T2060" s="277">
        <f>S2060*H2060</f>
        <v>0</v>
      </c>
      <c r="U2060" s="38"/>
      <c r="V2060" s="38"/>
      <c r="W2060" s="38"/>
      <c r="X2060" s="38"/>
      <c r="Y2060" s="38"/>
      <c r="Z2060" s="38"/>
      <c r="AA2060" s="38"/>
      <c r="AB2060" s="38"/>
      <c r="AC2060" s="38"/>
      <c r="AD2060" s="38"/>
      <c r="AE2060" s="38"/>
      <c r="AR2060" s="227" t="s">
        <v>2204</v>
      </c>
      <c r="AT2060" s="227" t="s">
        <v>144</v>
      </c>
      <c r="AU2060" s="227" t="s">
        <v>149</v>
      </c>
      <c r="AY2060" s="17" t="s">
        <v>141</v>
      </c>
      <c r="BE2060" s="228">
        <f>IF(N2060="základní",J2060,0)</f>
        <v>0</v>
      </c>
      <c r="BF2060" s="228">
        <f>IF(N2060="snížená",J2060,0)</f>
        <v>0</v>
      </c>
      <c r="BG2060" s="228">
        <f>IF(N2060="zákl. přenesená",J2060,0)</f>
        <v>0</v>
      </c>
      <c r="BH2060" s="228">
        <f>IF(N2060="sníž. přenesená",J2060,0)</f>
        <v>0</v>
      </c>
      <c r="BI2060" s="228">
        <f>IF(N2060="nulová",J2060,0)</f>
        <v>0</v>
      </c>
      <c r="BJ2060" s="17" t="s">
        <v>149</v>
      </c>
      <c r="BK2060" s="228">
        <f>ROUND(I2060*H2060,2)</f>
        <v>0</v>
      </c>
      <c r="BL2060" s="17" t="s">
        <v>2204</v>
      </c>
      <c r="BM2060" s="227" t="s">
        <v>2210</v>
      </c>
    </row>
    <row r="2061" s="2" customFormat="1" ht="6.96" customHeight="1">
      <c r="A2061" s="38"/>
      <c r="B2061" s="66"/>
      <c r="C2061" s="67"/>
      <c r="D2061" s="67"/>
      <c r="E2061" s="67"/>
      <c r="F2061" s="67"/>
      <c r="G2061" s="67"/>
      <c r="H2061" s="67"/>
      <c r="I2061" s="67"/>
      <c r="J2061" s="67"/>
      <c r="K2061" s="67"/>
      <c r="L2061" s="44"/>
      <c r="M2061" s="38"/>
      <c r="O2061" s="38"/>
      <c r="P2061" s="38"/>
      <c r="Q2061" s="38"/>
      <c r="R2061" s="38"/>
      <c r="S2061" s="38"/>
      <c r="T2061" s="38"/>
      <c r="U2061" s="38"/>
      <c r="V2061" s="38"/>
      <c r="W2061" s="38"/>
      <c r="X2061" s="38"/>
      <c r="Y2061" s="38"/>
      <c r="Z2061" s="38"/>
      <c r="AA2061" s="38"/>
      <c r="AB2061" s="38"/>
      <c r="AC2061" s="38"/>
      <c r="AD2061" s="38"/>
      <c r="AE2061" s="38"/>
    </row>
  </sheetData>
  <sheetProtection sheet="1" autoFilter="0" formatColumns="0" formatRows="0" objects="1" scenarios="1" spinCount="100000" saltValue="dWwCcbLMHV73vBp8HqyJFPO2ggPJdizWAYwPEMeoScQeYnpGleoF0IDo2WWr6KGtz/EdtWfmTwvQKILb7JEkbg==" hashValue="B9gKeo73NT6wMPUbxKLe9ur4jKMymRh7hoQuZcf6a5kSgZtgsPGgK/ZiXKZSJRYABHH6/6mkwj7SjNDiFOrarw==" algorithmName="SHA-512" password="CC35"/>
  <autoFilter ref="C150:K2060"/>
  <mergeCells count="9">
    <mergeCell ref="E7:H7"/>
    <mergeCell ref="E9:H9"/>
    <mergeCell ref="E18:H18"/>
    <mergeCell ref="E27:H27"/>
    <mergeCell ref="E85:H85"/>
    <mergeCell ref="E87:H87"/>
    <mergeCell ref="E141:H141"/>
    <mergeCell ref="E143:H14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2025-11-19T09:49:42Z</dcterms:created>
  <dcterms:modified xsi:type="dcterms:W3CDTF">2025-11-19T09:49:45Z</dcterms:modified>
</cp:coreProperties>
</file>